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0" yWindow="0" windowWidth="22830" windowHeight="7995"/>
  </bookViews>
  <sheets>
    <sheet name="CONCENTRADO E010" sheetId="1" r:id="rId1"/>
  </sheets>
  <definedNames>
    <definedName name="_xlnm._FilterDatabase" localSheetId="0" hidden="1">'CONCENTRADO E010'!#REF!</definedName>
    <definedName name="_xlnm.Print_Area" localSheetId="0">'CONCENTRADO E010'!$A$1:$S$147</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H137" i="1"/>
  <c r="H117"/>
  <c r="F91" l="1"/>
  <c r="H41" l="1"/>
  <c r="H39"/>
  <c r="E137" l="1"/>
  <c r="D137"/>
  <c r="E121"/>
  <c r="E117" s="1"/>
  <c r="D121"/>
  <c r="D117"/>
  <c r="H141"/>
  <c r="F141"/>
  <c r="H139"/>
  <c r="F139"/>
  <c r="H131"/>
  <c r="F131"/>
  <c r="H129"/>
  <c r="F129"/>
  <c r="D127"/>
  <c r="E127"/>
  <c r="H127" s="1"/>
  <c r="H121"/>
  <c r="F121"/>
  <c r="H119"/>
  <c r="F119"/>
  <c r="H111"/>
  <c r="F111"/>
  <c r="H109"/>
  <c r="F109"/>
  <c r="D107"/>
  <c r="E107"/>
  <c r="H101"/>
  <c r="F101"/>
  <c r="H99"/>
  <c r="F99"/>
  <c r="D97"/>
  <c r="H97" s="1"/>
  <c r="E97"/>
  <c r="H91"/>
  <c r="H89"/>
  <c r="F89"/>
  <c r="D87"/>
  <c r="E87"/>
  <c r="H81"/>
  <c r="F81"/>
  <c r="H79"/>
  <c r="F79"/>
  <c r="D77"/>
  <c r="E77"/>
  <c r="H71"/>
  <c r="F71"/>
  <c r="H69"/>
  <c r="F69"/>
  <c r="D67"/>
  <c r="E67"/>
  <c r="H67"/>
  <c r="F67"/>
  <c r="E47"/>
  <c r="D47"/>
  <c r="F47" s="1"/>
  <c r="F51"/>
  <c r="H51"/>
  <c r="F31"/>
  <c r="H31"/>
  <c r="H61"/>
  <c r="F61"/>
  <c r="H59"/>
  <c r="F59"/>
  <c r="E57"/>
  <c r="F57" s="1"/>
  <c r="D57"/>
  <c r="H49"/>
  <c r="F49"/>
  <c r="F41"/>
  <c r="F39"/>
  <c r="E37"/>
  <c r="D37"/>
  <c r="H37" s="1"/>
  <c r="H29"/>
  <c r="F29"/>
  <c r="E27"/>
  <c r="H27" s="1"/>
  <c r="D27"/>
  <c r="H21"/>
  <c r="F21"/>
  <c r="H19"/>
  <c r="F19"/>
  <c r="E17"/>
  <c r="D17"/>
  <c r="H47"/>
  <c r="H57" l="1"/>
  <c r="F127"/>
  <c r="F107"/>
  <c r="F87"/>
  <c r="H77"/>
  <c r="F27"/>
  <c r="H17"/>
  <c r="F137"/>
  <c r="F117"/>
  <c r="H107"/>
  <c r="F97"/>
  <c r="H87"/>
  <c r="F77"/>
  <c r="F37"/>
  <c r="F17"/>
</calcChain>
</file>

<file path=xl/sharedStrings.xml><?xml version="1.0" encoding="utf-8"?>
<sst xmlns="http://schemas.openxmlformats.org/spreadsheetml/2006/main" count="331" uniqueCount="100">
  <si>
    <t>COMISION COORDINADORA DE INSTITUTOS NACIONALES DE SALUD</t>
  </si>
  <si>
    <t>Y HOSPITALES DE ALTA ESPECIALIDAD</t>
  </si>
  <si>
    <t>MATRIZ DE INDICADORES PARA RESULTADOS (MIR)</t>
  </si>
  <si>
    <t>Coordinación de Proyectos Estratégicos</t>
  </si>
  <si>
    <t>Clave entidad/unidad:</t>
  </si>
  <si>
    <t>Entidad/unidad: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</si>
  <si>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</si>
  <si>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</si>
  <si>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</si>
  <si>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</si>
  <si>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</si>
  <si>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</si>
  <si>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</si>
  <si>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</si>
  <si>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</si>
  <si>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</si>
  <si>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</si>
  <si>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</si>
  <si>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</si>
  <si>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</si>
  <si>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</si>
  <si>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</si>
  <si>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</si>
  <si>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</si>
  <si>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</si>
  <si>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</si>
  <si>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</si>
  <si>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</si>
  <si>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</si>
  <si>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</si>
  <si>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</si>
  <si>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</si>
  <si>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</si>
  <si>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</si>
  <si>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        EVALUACIÓN DE CUMPLIMIENTO DE METAS PERÍODO ENERO - MARZO 2017</t>
  </si>
  <si>
    <t xml:space="preserve">RIESGOS PARA LA POBLACIÓN QUE ATIENDE EL PROGRAMA O LA INSTITUCIÓN ASOCIADOS A LA VARIACIÓN 2/ 4/ </t>
  </si>
  <si>
    <t>PP:   E023</t>
  </si>
  <si>
    <t>"ATENCIÓN A LA SALUD"</t>
  </si>
  <si>
    <t>Porcentaje de pacientes referidos por instituciones públicas de salud a los que se les apertura expediente clínico institucional
FÓRMULA: VARIABLE1 / VARIABLE2 X 100</t>
  </si>
  <si>
    <t xml:space="preserve">Número de pacientes que han sido referidos por instituciones públicas de salud a los cuales se les apertura expediente clínico institucional en el periodo de evaluación </t>
  </si>
  <si>
    <t xml:space="preserve">Total de pacientes a los cuales se les apertura expediente clínico en el periodo de evaluación 
x 100
</t>
  </si>
  <si>
    <t>Porcentaje de egresos hospitalarios por mejoría y curación
FÓRMULA: VARIABLE1 / VARIABLE2 X 100</t>
  </si>
  <si>
    <t xml:space="preserve">Número de egresos hospitalarios por mejoría y curación </t>
  </si>
  <si>
    <t>Total de egresos hospitalarios x 100</t>
  </si>
  <si>
    <t>Porcentaje de usuarios con percepción de 
satisfacción de la calidad de la atención médica ambulatoria recibida superior a 80 puntos  
FÓRMULA: VARIABLE1 / VARIABLE2 X 100</t>
  </si>
  <si>
    <t xml:space="preserve">Número de usuarios en atención ambulatoria que manifestaron una calificación de percepción 
de satisfacción de la calidad de la atención recibida superior a 80 puntos </t>
  </si>
  <si>
    <t xml:space="preserve">Total de usuarios en atención ambulatoria encuestados x 100
</t>
  </si>
  <si>
    <t>Porcentaje de sesiones de rehabilitación especializadas realizadas respecto al total realizado
FÓRMULA: VARIABLE1 / VARIABLE2 X 100</t>
  </si>
  <si>
    <t>Número de sesiones de rehabilitación especializadas realizadas</t>
  </si>
  <si>
    <t>Total de sesiones de rehabilitación realizadas x 100</t>
  </si>
  <si>
    <t>Porcentaje de procedimientos diagnósticos de alta especialidad realizados
FÓRMULA: VARIABLE1 / VARIABLE2 X 100</t>
  </si>
  <si>
    <t xml:space="preserve">Número de procedimientos diagnósticos ambulatorios realizados considerados de alta especialidad por la institución </t>
  </si>
  <si>
    <t>Total de procedimientos diagnósticos realizados x 100</t>
  </si>
  <si>
    <t>Porcentaje de procedimientos terapéuticos ambulatorios de alta especialidad realizados
FÓRMULA: VARIABLE1 / VARIABLE2 X 100</t>
  </si>
  <si>
    <t xml:space="preserve">Número de procedimientos terapéuticos ambulatorios realizados considerados de alta especialidad por la institución </t>
  </si>
  <si>
    <t>Total de procedimientos terapéuticos ambulatorios realizados x 100</t>
  </si>
  <si>
    <t>Eficacia en el otorgamiento de consulta programada (primera vez, subsecuente, preconsulta) 
FÓRMULA: VARIABLE1 / VARIABLE2 X 100</t>
  </si>
  <si>
    <t xml:space="preserve">Número de consultas realizadas 
(primera vez, subsecuente,  
preconsulta) </t>
  </si>
  <si>
    <t>Número de consultas programadas (primera vez, subsecuente, preconsulta) x 100</t>
  </si>
  <si>
    <t>Porcentaje de usuarios con percepción de 
satisfacción de la calidad de la atención médica hospitalaria recibida superior a 80 puntos
FÓRMULA: VARIABLE1 / VARIABLE2 X 100</t>
  </si>
  <si>
    <t xml:space="preserve">Número de usuarios en atención hospitalaria que manifestaron una calificación de percepción de satisfacción de la calidad de la atención recibida superior a 80 puntos </t>
  </si>
  <si>
    <t xml:space="preserve">Total de usuarios en atención hospitalaria encuestados x 100
</t>
  </si>
  <si>
    <t>Porcentaje  de expedientes clínicos revisados aprobados conforme a la NOM SSA 004
FÓRMULA: VARIABLE1 / VARIABLE2 X 100</t>
  </si>
  <si>
    <t xml:space="preserve">Número de expedientes clínicos revisados que cumplen con los criterios de la NOM SSA 004 </t>
  </si>
  <si>
    <t>Total de expedientes revisados por el Comité del expediente clínico institucional x 100</t>
  </si>
  <si>
    <t>Porcentaje de ocupación hospitalaria
FÓRMULA: VARIABLE1 / VARIABLE2 X 100</t>
  </si>
  <si>
    <t xml:space="preserve">Número de días paciente durante el período
</t>
  </si>
  <si>
    <t>Número de días cama durante el período x 100</t>
  </si>
  <si>
    <t xml:space="preserve">Promedio de días estancia 
FÓRMULA: VARIABLE1 / VARIABLE2 </t>
  </si>
  <si>
    <t xml:space="preserve">Número de días estancia
</t>
  </si>
  <si>
    <t xml:space="preserve">Total de egresos hospitalarios
</t>
  </si>
  <si>
    <t>Proporción de consultas de primera vez respecto a preconsultas
FÓRMULA: VARIABLE1 / VARIABLE2 X 100</t>
  </si>
  <si>
    <t xml:space="preserve">Número de consultas de primera vez otorgadas en el periodo </t>
  </si>
  <si>
    <t>Número de preconsultas otorgadas en el periodo x 100</t>
  </si>
  <si>
    <t>Tasa de infección nosocomial (por mil días de estancia hospitalaria)
FÓRMULA: VARIABLE1 / VARIABLE2 X 1000</t>
  </si>
  <si>
    <t xml:space="preserve">Número de episodios de infecciones nosocomiales registrados en el periodo 
de reporte </t>
  </si>
  <si>
    <t>Total de días estancia en el periodo de reporte x 1000</t>
  </si>
  <si>
    <t>NCA</t>
  </si>
  <si>
    <t>INSTITUTO NACIONAL DE CARDIOLOGÍA IGNACIO CHÁVEZ</t>
  </si>
  <si>
    <t>ESTA EN PROCESO LA IMPLEMENTACIÓN DE PROCEDIMIENTOS TERAPÉUTICOS AMBULATORIOS, MEDIANTE LA EVALUACIÓN DE ESTE TIPO DE INTERVENCIÓN A PACIENTES CARDIOPATAS QUE SEAN CANDIDATOS AL MISMO, DEBIDO A LA COMPLEJIDAD DE LA ESPECIALIDAD ASÍ COMO LA UTILIZACIÓN DE RECURSOS INSTITUCIONALES PARA SU APLICACIÓN, COMO SON: TECNOLOGÍA DE PUNTA, INSUMOS DE ALTO COSTO Y PERSONAL ALTAMENTE CALIFICADO, LO QUE OFRECE UN RESULTADO DE COSTO - EFECTIVIDAD EN TÉRMINOS DE SALUD PARA EL PACIENTE.</t>
  </si>
  <si>
    <t>AL CIERRE DEL PRIMER TRIMESTRE SE ALCANZÓ 79.6% DE EGRESOS HOSPITALARIOS POR MEJORÍA CON 1,166 DE UN TOTAL DE 1,464 EGRESOS; LA PROGRAMACIÓN FUE DEL 90.0% CON 1,065 EGRESOS POR MEJORÍA DE UN TOTAL DE 1,183. LA DEMANDA DE ATENCIÓN HOSPITALARIA SE DEBE PRINCIPALMENTE POR PACIENTES CON ENFERMEDADE S ISQUÉMICAS DEL CORAZÓN Y MALFORMACIONES CONGÉNITAS DEL SISTEMA CIRCULATORIO, QUE PRESENTAN A SU VEZ COMORBILIDAD, POR LO QUE LA APLICACIÓN DE LOS TRATAMIENTOS TERAPÉUTICOS SON MÁS COMPLEJOS. EL CUMPLIMIENTO OBTENIDO ES DEL 88.4%, CONFORME AL CRITERIO DE LA SHCP, EL INDICADOR SE SITÚA EN SEMÁFORO DE COLOR ROJO.</t>
  </si>
  <si>
    <t>DISMINUCIÓN DE EGRESOS POR MEJORÍA, DEBIDO A LA DEMANDA DE ATENCIÓN HOSPITALARIA DE PACIENTES CARDIOPATAS DE ALTA COMPLEJIDAD.</t>
  </si>
  <si>
    <t xml:space="preserve">AL CIERRE DEL PRIMER TRIMESTRE SE ALCANZÓ EL 87.6% DE USUARIOS CON PERCEPCIÓN SATISFACTORIA DE LA CALIDAD EN LA ATENCIÓN MÉDICA AMBULATORIA CON 359 USUARIOS DE UN TOTAL DE 410 ENCUESTADOS; LA PROGRAMACIÓN FUE DEL 90.1% CON 419 USUARIOS POSIBLEMENTE SATISFECHOS DE UN TOTAL DE 465 A ENCUESTAR. AÚN CUANDO EL NÚMERO DE USUARIOS FUE MENOR A LO PROGRAMADO, SE HA MANTENDO EL NIVEL DE SATISFACCIÓN EN LA ATENCIÓN MÉDICA AMBULATORIA. CONFORME AL CRITERIO DE LA SHCP, EL CUMPLIMIENTO OBTENIDO ES DEL 97.2% SITUANDO AL INDICADOR EN SEMÁFORO DE COLOR VERDE. </t>
  </si>
  <si>
    <t>SE REALIZAN ACCIONES DE MEJORA PARA UNA MEJOR SELECCIÓN DE PACIENTES EN EL SERVICIO DE PRECONSULTA.</t>
  </si>
  <si>
    <t>EL INCREMENTO EN LA DEMANDA DE ATENCIÓN EN EL SERVICIO DE CONSULTA EXTERNA REQUIERE DE UN MAYOR NÚMERO DE RECURSOS INSTITUCIONALES.</t>
  </si>
  <si>
    <t>SE REALIZAN ACCIONES DE MEJORA PARA UNA MEJOR SELECCIÓN DE PACIENTES, ASÍ COMO DE UN MEJOR CONTROL EN LA AGENDA ELECTRÓNICA PARA EL OTORGAMIENTO DE LAS CONSULTAS SUBSECUENTES.</t>
  </si>
  <si>
    <t xml:space="preserve">AL CIERRE DEL PRIMER TRIMESTRE SE OBTUVO EL 89.0% DE USUARIOS CON PERCEPCIÓN DE SATISFACCIÓN DE LA CALIDAD DE LA ATENCIÓN HOSPITALARIA CON 187 DE 210 ENCUESTADOS; LA PROGRAMACIÓN FUE DEL 90.0% CON 234 USUARIOS A SATISFACER DE 260 A ENCUESTAR. CABE MENCIONAR QUE AÚN CUANDO SE REALIZÓ UN MENOR NÚMERO DE ENCUESTAS, LA PERCEPCIÓN DE SATISFACCÍÓN DE LA CALIDAD SE HA MANTENIDO CONSTANTE. CONFORME AL CRITERIO DE LA SHCP, EL CUMPLIMIENTO ALCANZADO ES DEL 98.9% SITUANDO AL INDICADOR EN SEMÁFORO DE COLOR VERDE. </t>
  </si>
  <si>
    <t>AL CIERRE DEL PRIMER TRIMESTRE SE OBTUVO EL 90.9% DE EXPEDIENTES CLÍNICOS REVISADOS QUE CUMPLEN CON LOS CRITERIOS DE LA NOM SSA 004 CON 30 APROBADOS DE 33 REVISADOS; LA PROGRAMACIÓN FUE DEL 83.6% CON 56 EN CUMPLIMENTO DE 67 A REVISAR. ES IMPORTANTE MENCIONAR QUE EL MAYOR NÚMERO DE LOS EXPEDIENTES REVISADOS CUMPLE CON LA NORMA, SIN EMBARGO DURANTE ESTE PERIODO NO SE ALCANZÓ EL NÚMERO DE EXPEDIENTES COMPROMETIDOS A REVISIÓN, DEBIDO AL INICIO DEL CICLO ACADÉMICO DE MÉDICOS RESIDENTES, A LOS CUALES LES CAPACITA SOBRE LA METODOLOGÍA PARA LA INTEGRACIÓN ADECUADA DEL EXPEDIENTE CLÍNICO.  CONFORME AL CRITERIO DE LA SHCP, EL INDICADOR SE SITUA EN SEMÁFORO DE COLOR AMARILLO.</t>
  </si>
  <si>
    <t>MAYOR NÚMERO DE USUARIOS ATENDIDOS POR LOS MÉDICOS ADSCRITOS AL SERVICIO DE PRECONSULTA, LO QUE DEMANDA A SU VEZ EL INCREMENTO DE RECURSOS PARA SU VALORACIÓN, ASÍ COMO EL TIEMPO DE ESPERA.</t>
  </si>
  <si>
    <t>AL CIERRE DEL PRIMER TRIMESTRE SE OBTUVO EL 21.0% DE PACIENTES REFERIDOS POR INSTITUCIONES  PÚBLICAS CON 331 PACIENTES REFERIDOS DE 1,577 PACIENTES A LOS QUE SE LES APERTURÓ EXPEDIENTE CLÍNICO; LA PROGRAMACIÓN FUE DE 6.8% CON 104 PACIENTES POSIBLEMENTE REFERIDOS DE UN TOTAL DE 1,530 PACIENTES PARA APERTURA DE EXPEDIENTE. CABE MENCIONAR QUE POR LOS RESULTADOS OBTENIDOS EN LOS EJERCICIOS 2015 Y 2016, SE REALIZÓ  ESTA PROGRAMACIÓN, A SU VEZ, EL RESULTADO DE ESTE INDICADOR DEPENDE DE LA REFERENCIA DE DIVERSAS INSTITUCIONES PÚBLICAS CON REQUERIMIENTO DE ATENCIÓN A PACIENTES CON PATOLOGÍAS CARDIACAS. EL PORCENTAJE DE CUMPLIMIENTO OBTENIDO ES DEL 308.8, POR LO QUE EL INDICADOR SE SITÚA EN SEMÁFORO DE COLOR ROJO CONFORME AL CRITERIO DE LA SHCP.</t>
  </si>
  <si>
    <t>MONITOREO MENSUAL DE PACIENTES REFERIDOS POR INSTITUCIONES PÚBLICAS.</t>
  </si>
  <si>
    <t>ESTA EN PROCESO LA IMPLEMENTACIÓN DE PROCEDIMIENTOS TERAPÉUTICOS POR HEMODINAMÍA AMBULATORIOS, MEDIANTE LA EVALUACIÓN DE ESTE TIPO DE INTERVENCIÓN A PACIENTES CARDIOPATAS QUE SEAN CANDIDATOS AL MISMO, DEBIDO A LA COMPLEJIDAD DE LA ESPECIALIDAD ASÍ COMO LA UTILIZACIÓN DE RECURSOS INSTITUCIONALES PARA SU APLICACIÓN, COMO SON: TECNOLOGÍA DE PUNTA, INSUMOS DE ALTO COSTO Y PERSONAL ALTAMENTE CALIFICADO, LO QUE OFRECE UN RESULTADO DE COSTO - EFECTIVIDAD EN TÉRMINOS DE SALUD PARA EL PACIENTE.</t>
  </si>
  <si>
    <t>AL CIERRE DEL PRIMER TRIMESTRE SE OBTUVO UN PROMEDIO DE 9.8 DE DÍAS ESTANCIA HOSPITALARIA CON 14,336 DÍAS Y 1,464 EGRESOS; EL PROMEDIO PROGRAMADO FUE DE 9.6 DÍAS ESTANCIA CON 11,354 DIÁS  Y 1,183 EGRESOS. ES IMPORTANTE MENCIONAR QUE EN LA  POR INSTRUCCIÓN DE LA DIRECCIÓN GENERAL DE INFORMACIÓN EN SALUD (DGIS), SE  MODIFICÓ LA FECHA DE CORTE DE ESTADÍSTICA HOSPITALARIA, DEL DÍA PRIMERO AL ÚLTIMO DE CADA MES, EL PERIODO DE CORTE ANTERIOR ERA DEL DÍA 26 AL 25 DEL MES SIGUIENTE. POR TAL RAZÓN SE AGREGARON SEIS DÍAS DE DICIEMBRE DE 2016 AL PRESENTE PERIODO DE REPORTE. EL CUMPLIMIENTO OBTENIDO ES DEL 102.1%, CONFORME AL CRITERIO DE LA SHCP, EL INDICADOR SE SITÚA EN SEMÁFORO DE COLOR VERDE.</t>
  </si>
  <si>
    <t xml:space="preserve">AL CIERRE DEL PRIMER TRIMESTRE SE OBTUVO EL 79.0% DE OCUPACIÓN HOSPITALARIA CON 16,152 DIÁS PACIENTE Y 20,448 DÍAS CAMA, PARA OBTENCIÓN DE ESTE RESULTADO CABE MENCIONAR QUE POR INSTRUCCIÓN DE LA DIRECCIÓN GENERAL DE INFORMACIÓN EN SALUD (DGIS), SE  MODIFICÓ LA FECHA DE CORTE DE ESTADÍSTICA HOSPITALARIA, DEL DÍA PRIMERO AL ÚLTIMO DE CADA MES, EL PERIODO DE CORTE ANTERIOR ERA DEL DÍA 26 AL 25 DEL MES SIGUIENTE. POR TAL RAZÓN SE AGREGARON SEIS DÍAS DE DICIEMBRE DE 2016 AL PRESENTE PERIODO DE REPORTE. ESTA METODOLOGÍA SE APLICO PARA AMBAS VARIABLES. LA PROGRAMACIÓN FUE DEL 79.8% CON 14,867 DÍAS PACIENTE Y 18,630 DÍAS CAMA, POR LO QUE SE DEBE ACLARAR QUE DEBIDO AL PROCESO DE IMPLEMENTACIÓN DE PROCEDIMIENTOS TERAPÉUTICOS AMBULATORIOS, CON INTERVENCIONES POR HEMODINÁMICA, SE REDUJERON LAS SEIS CAMAS CENSABLES DE ESTE SERVICIO PARA LA PROGRAMACIÓN DE LA MIR 2017.  EL CUMPLIMIENTO OBTENIDO ES DEL 99.0%, CONFORME AL CRITERIO DE LA SHCP EL INDICADOR SE SITÚA EN SEMÁFORO DE COLOR VERDE. </t>
  </si>
  <si>
    <t>AL PRIMER TRIMESTRE SE OBTUVO EL 79.4% DE SESIONES DE REHABILITACIÓN ESPECIALIZADAS CON 2,755 DE UN TOTAL DE 3,471; LA PROGRAMACIÓN FUE DEL 84.0% CON 2,795 SESIONES ESPECIALIZADAS DE 3,328.  SE DESTACA EL APEGO AL PROGRAMA INTEGRAL DE REHABILITACIÓN CARDIACA DE LOS PACIENTES DE LOS PACIENTES PARA INTEGRARSE A SUS ACTIVIDADES COTIDIANAS.  EL CUMPLIMIENTO OBTENIDO ES DEL 94.2% SITUANDO AL INDICADOR EN SEMÁFORO EN COLOR AMARILLO.</t>
  </si>
  <si>
    <t>AL CIERRE DEL PRIMER TRIMESTRE SE ALCANZÓ EL 33.1% DE PROCEDIMIENTOS DIAGNÓSTICOS DE ALTA ESPECIALIDAD REALIZADOS A PACIENTES AMBULATORIOS CON 2,859 DE UN TOTAL DE 8,646 ESTUDIOS DE GABINETE A PACIENTES AMBULATORIOS; LA PROGRAMACIÓN FUE DEL 18.6% CON 2,150 PROCEDIMIENTOS DIAGNÓSTICOS AMBULATORIOS DE ALTA ESPECIALIDAD Y UN TOTAL DE 11,550  PROCEDIMIENTOS DIAGNÓSTICOS DE GABINETE AMBULATORIOS. AÚN CUANDO SE REALIZARON MENOS PROCEDIMIENTOS DIAGNÓSTICOS AMBULATORIOS, SE INCREMENTARON LOS DE ALTA ESPECIALIDAD POR LA COMPLEJIDAD DE LAS CARDIOPATÍAS QUE PRESENTAN LOS PACIENTES. EL CUMPLIMIENTO OBTENIDO ES DEL 178.0%, CONFORME AL CRITERIO DE LA SHCP EL SEMÁFORO SEÑALA COLOR ROJO.</t>
  </si>
  <si>
    <t>MAYOR USO DE RECURSOS PARA REALIZAR PROCEDIMIENTOS DIAGNÓSTICOS DE ALTA ESPECIALIDAD.</t>
  </si>
  <si>
    <t>AL CIERRE DEL PRIMER TRIMESTRE SE ABTUVO EL 115.0% DE EFICACIA EN EL OTORGAMIENTO DE CONSULTAS EN EL SERVICIO DE CONSULTA EXTERNA CON 29,949 DE 26,050 PROGRAMADAS; LA META PROGRAMADA FUE DEL 99.5% PARA REALIZAR 25,920 CONSULTAS EXTERNAS.  EL CRECIMIENTO DE LA POBLACIÓN CON PADECIMIENTOS CARDIOVASCULARES HA GENERADO UN INCREMENTO EN LA DEMANDA DE ATENCIÓN MÉDICA ESPECIALIZADA. EL CUMPLIMIENTO QUE SE ALCANZA EN ESTE INDICADOR ES DEL 115.6% SITUANDO AL INDICADOR EN SEMÁFORO DE COLOR ROJO CONFORME AL CRITERIO DE LA SHCP.</t>
  </si>
  <si>
    <t>AL CIERRE DEL PRIMER TRIMESTRE SE OBTUVO UNA PROPORCIÓN DE 88.6 DE USUARIOS VALORADOS A LOS QUE SE LES ABRE EXPEDIENTE EN EL OTORGAMIENTO DE CONSULTA DE PRIMERA VEZ EN EL SERVICIO DE CONSULTA EXTERNA CON 1,171 DE 1,322 PRECONSULTAS OTORGADAS; LA PROGRAMACIÓN FUE DEL 78.0% PARA REALIZAR 692 CONSULTAS DE PRIMERA VEZ Y 887 PRECONSULTAS.  EL CRECIMIENTO DE LA POBLACIÓN CON PADECIMIENTOS CARDIOVASCULARES DEMANDA LA ATENCIÓN ESPECIALIZADA DE PRIMERA VEZ, ASÍ COMO UN MAYOR NÚMERO DE PACIENTES REFERIDOS DE INSTITUCIONES PÚBLICAS DE SALUD, CON RESPECTO AL PERIODO SIMILAR DE 2016 .  EL CUMPLIMIENTO QUE SE ALCANZA EN ESTE INDICADOR ES DEL 113.6% SITUANDO AL INDICADOR EN SEMÁFORO DE COLOR ROJO CONFORME AL CRITERIO DE LA SHCP.</t>
  </si>
  <si>
    <t>AL CIERRE DEL PRIMER TRIMESTRE SE OBTUVO UNA TASA DE INFECCIÓN NOSOCOMIAL DE 5.1 DERIVADO DE 73 EPISODIOS Y 14,336 DÍAS ESTANCIA; LA TASA DE INFECCIÓN PROGRAMADA FUE DE 5.0 CON 57 EPISODIOS Y 11,354 DÍAS.  LA VARIACIÓN QUE SE PRESENTA SE DEBE PRINCIPALMENTE A UN  MAYOR NÚMERO DE EGRESOS DURANTE ESTE PERIODO.  ES IMPORTANTE MENCIONAR QUE SE MANTIENE EL PROGRAMA EFECTIVO DE HIGIENE DE MANOS Y DE LA DIFUSIÓN DE LAS PRECAUCIONES DE BARRERA Y PROCEDIMIENTOS DE AISLAMIENTO, COMO PARTE DEL PROGRAMA DE CALIDAD Y SEGURIDAD DEL PACIENTE. CONFORME A LOS CRITERIOS DE LA SHCP, ELCUMPLIMIENTO ES DEL 102.0% SITUANDO AL INDICADOR EN SEMÁFORO DE COLOR VERDE.</t>
  </si>
</sst>
</file>

<file path=xl/styles.xml><?xml version="1.0" encoding="utf-8"?>
<styleSheet xmlns="http://schemas.openxmlformats.org/spreadsheetml/2006/main">
  <numFmts count="1">
    <numFmt numFmtId="164" formatCode="#,##0.0"/>
  </numFmts>
  <fonts count="29">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14"/>
      <color theme="1"/>
      <name val="Calibri"/>
      <family val="2"/>
      <scheme val="minor"/>
    </font>
    <font>
      <b/>
      <sz val="22"/>
      <color theme="1"/>
      <name val="Calibri"/>
      <family val="2"/>
      <scheme val="minor"/>
    </font>
    <font>
      <sz val="16"/>
      <name val="Arial"/>
      <family val="2"/>
    </font>
    <font>
      <b/>
      <i/>
      <sz val="18"/>
      <name val="Arial"/>
      <family val="2"/>
    </font>
    <font>
      <sz val="24"/>
      <color theme="1"/>
      <name val="Calibri"/>
      <family val="2"/>
      <scheme val="minor"/>
    </font>
    <font>
      <b/>
      <sz val="20"/>
      <name val="Arial"/>
      <family val="2"/>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i/>
      <sz val="26"/>
      <color theme="1"/>
      <name val="Calibri"/>
      <family val="2"/>
      <scheme val="minor"/>
    </font>
    <font>
      <b/>
      <sz val="26"/>
      <color theme="1"/>
      <name val="Arial"/>
      <family val="2"/>
    </font>
    <font>
      <b/>
      <sz val="28"/>
      <name val="Arial"/>
      <family val="2"/>
    </font>
    <font>
      <b/>
      <sz val="20"/>
      <name val="Calibri"/>
      <family val="2"/>
      <scheme val="minor"/>
    </font>
    <font>
      <b/>
      <sz val="22"/>
      <name val="Calibri"/>
      <family val="2"/>
      <scheme val="minor"/>
    </font>
    <font>
      <sz val="11"/>
      <name val="Calibri"/>
      <family val="2"/>
      <scheme val="minor"/>
    </font>
    <font>
      <b/>
      <sz val="24"/>
      <name val="Calibri"/>
      <family val="2"/>
      <scheme val="minor"/>
    </font>
    <font>
      <sz val="48"/>
      <name val="Calibri"/>
      <family val="2"/>
      <scheme val="minor"/>
    </font>
    <font>
      <sz val="36"/>
      <name val="Calibri"/>
      <family val="2"/>
      <scheme val="minor"/>
    </font>
    <font>
      <b/>
      <sz val="26"/>
      <name val="Calibri"/>
      <family val="2"/>
      <scheme val="minor"/>
    </font>
    <font>
      <sz val="24"/>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37">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12" fillId="2" borderId="0" xfId="1" applyFont="1" applyFill="1" applyProtection="1"/>
    <xf numFmtId="0" fontId="12" fillId="2" borderId="0" xfId="0" applyFont="1" applyFill="1" applyAlignment="1" applyProtection="1"/>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0" fillId="0" borderId="0" xfId="0" applyFill="1" applyProtection="1"/>
    <xf numFmtId="0" fontId="9" fillId="0" borderId="0" xfId="1" applyFont="1" applyFill="1" applyBorder="1" applyAlignment="1" applyProtection="1">
      <alignment horizontal="center" vertical="center"/>
    </xf>
    <xf numFmtId="0" fontId="17" fillId="0" borderId="7" xfId="0" applyFont="1" applyFill="1" applyBorder="1" applyAlignment="1" applyProtection="1">
      <alignment horizontal="left" vertical="center" wrapText="1"/>
    </xf>
    <xf numFmtId="3" fontId="18" fillId="0" borderId="7" xfId="0" applyNumberFormat="1" applyFont="1" applyFill="1" applyBorder="1" applyAlignment="1" applyProtection="1">
      <alignment horizontal="center" vertical="center" wrapText="1"/>
      <protection locked="0"/>
    </xf>
    <xf numFmtId="164" fontId="13" fillId="0" borderId="7" xfId="0" applyNumberFormat="1" applyFont="1" applyFill="1" applyBorder="1" applyAlignment="1" applyProtection="1">
      <alignment horizontal="center" vertical="center" wrapText="1"/>
    </xf>
    <xf numFmtId="0" fontId="20" fillId="0" borderId="9" xfId="0" applyFont="1" applyFill="1" applyBorder="1" applyAlignment="1" applyProtection="1">
      <alignment horizontal="center" vertical="center"/>
    </xf>
    <xf numFmtId="0" fontId="14" fillId="0" borderId="14" xfId="0" applyFont="1" applyFill="1" applyBorder="1" applyAlignment="1" applyProtection="1">
      <alignment vertical="center"/>
    </xf>
    <xf numFmtId="0" fontId="3" fillId="5" borderId="4" xfId="0" applyFont="1" applyFill="1" applyBorder="1" applyAlignment="1" applyProtection="1">
      <alignment horizontal="left" vertical="center" wrapText="1"/>
    </xf>
    <xf numFmtId="0" fontId="3" fillId="5" borderId="0" xfId="0" applyFont="1" applyFill="1" applyBorder="1" applyAlignment="1" applyProtection="1">
      <alignment horizontal="left" vertical="center" wrapText="1"/>
    </xf>
    <xf numFmtId="0" fontId="3" fillId="5" borderId="10" xfId="0" applyFont="1" applyFill="1" applyBorder="1" applyAlignment="1" applyProtection="1">
      <alignment horizontal="left" vertical="center" wrapText="1"/>
    </xf>
    <xf numFmtId="0" fontId="13" fillId="0" borderId="0" xfId="0" applyFont="1" applyAlignment="1" applyProtection="1">
      <alignment horizontal="center"/>
    </xf>
    <xf numFmtId="0" fontId="11" fillId="0" borderId="14" xfId="0" applyFont="1" applyFill="1" applyBorder="1" applyAlignment="1" applyProtection="1">
      <alignment horizontal="center"/>
      <protection locked="0"/>
    </xf>
    <xf numFmtId="0" fontId="13" fillId="0" borderId="7" xfId="0" applyFont="1" applyBorder="1" applyAlignment="1" applyProtection="1">
      <alignment horizontal="center" vertical="center" wrapText="1"/>
    </xf>
    <xf numFmtId="0" fontId="13" fillId="0" borderId="7" xfId="0" applyFont="1" applyBorder="1" applyAlignment="1" applyProtection="1">
      <alignment horizontal="center" vertical="center"/>
    </xf>
    <xf numFmtId="0" fontId="13" fillId="6" borderId="0" xfId="0" applyFont="1" applyFill="1" applyAlignment="1" applyProtection="1">
      <alignment horizontal="center" vertical="center" wrapText="1"/>
    </xf>
    <xf numFmtId="0" fontId="13" fillId="6" borderId="0" xfId="0" applyFont="1" applyFill="1" applyAlignment="1" applyProtection="1">
      <alignment horizontal="center" vertical="center"/>
    </xf>
    <xf numFmtId="0" fontId="20" fillId="7" borderId="6" xfId="0" applyFont="1" applyFill="1" applyBorder="1" applyAlignment="1" applyProtection="1">
      <alignment horizontal="center" vertical="center"/>
    </xf>
    <xf numFmtId="0" fontId="4" fillId="0" borderId="6" xfId="1"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164" fontId="13" fillId="0" borderId="6" xfId="0" applyNumberFormat="1" applyFont="1" applyFill="1" applyBorder="1" applyAlignment="1" applyProtection="1">
      <alignment horizontal="center" vertical="center" wrapText="1"/>
    </xf>
    <xf numFmtId="164" fontId="13" fillId="0" borderId="4" xfId="0" applyNumberFormat="1" applyFont="1" applyFill="1" applyBorder="1" applyAlignment="1" applyProtection="1">
      <alignment horizontal="center" vertical="center" wrapText="1"/>
    </xf>
    <xf numFmtId="164" fontId="13" fillId="0" borderId="5" xfId="0" applyNumberFormat="1" applyFont="1" applyFill="1" applyBorder="1" applyAlignment="1" applyProtection="1">
      <alignment horizontal="center" vertical="center" wrapText="1"/>
    </xf>
    <xf numFmtId="164" fontId="13" fillId="0" borderId="12" xfId="0" applyNumberFormat="1" applyFont="1" applyFill="1" applyBorder="1" applyAlignment="1" applyProtection="1">
      <alignment horizontal="center" vertical="center" wrapText="1"/>
    </xf>
    <xf numFmtId="164" fontId="13" fillId="0" borderId="13" xfId="0" applyNumberFormat="1" applyFont="1" applyFill="1" applyBorder="1" applyAlignment="1" applyProtection="1">
      <alignment horizontal="center" vertical="center" wrapText="1"/>
    </xf>
    <xf numFmtId="0" fontId="9" fillId="0" borderId="6" xfId="1" applyFont="1" applyFill="1" applyBorder="1" applyAlignment="1" applyProtection="1">
      <alignment horizontal="center" vertical="center"/>
    </xf>
    <xf numFmtId="0" fontId="19" fillId="0" borderId="6" xfId="0" applyFont="1" applyFill="1" applyBorder="1" applyAlignment="1" applyProtection="1">
      <alignment horizontal="left" vertical="center" wrapText="1"/>
    </xf>
    <xf numFmtId="3" fontId="18" fillId="0" borderId="6" xfId="0" applyNumberFormat="1" applyFont="1" applyFill="1" applyBorder="1" applyAlignment="1" applyProtection="1">
      <alignment horizontal="center" vertical="center" wrapText="1"/>
      <protection locked="0"/>
    </xf>
    <xf numFmtId="0" fontId="17" fillId="0" borderId="6" xfId="0" applyFont="1" applyFill="1" applyBorder="1" applyAlignment="1" applyProtection="1">
      <alignment horizontal="left" vertical="center" wrapText="1"/>
    </xf>
    <xf numFmtId="0" fontId="4" fillId="3" borderId="6" xfId="0" applyFont="1" applyFill="1" applyBorder="1" applyAlignment="1" applyProtection="1">
      <alignment horizontal="center" wrapText="1"/>
    </xf>
    <xf numFmtId="0" fontId="4" fillId="3" borderId="6" xfId="0" applyFont="1" applyFill="1" applyBorder="1" applyAlignment="1" applyProtection="1">
      <alignment horizontal="center"/>
    </xf>
    <xf numFmtId="0" fontId="4" fillId="3" borderId="6" xfId="0" applyFont="1" applyFill="1" applyBorder="1" applyAlignment="1" applyProtection="1">
      <alignment horizontal="center" vertical="center" wrapText="1"/>
    </xf>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20" fillId="7" borderId="3" xfId="0" applyFont="1" applyFill="1" applyBorder="1" applyAlignment="1" applyProtection="1">
      <alignment horizontal="center" vertical="center"/>
    </xf>
    <xf numFmtId="0" fontId="20" fillId="7" borderId="8" xfId="0" applyFont="1" applyFill="1" applyBorder="1" applyAlignment="1" applyProtection="1">
      <alignment horizontal="center" vertical="center"/>
    </xf>
    <xf numFmtId="0" fontId="20" fillId="7" borderId="11" xfId="0" applyFont="1" applyFill="1" applyBorder="1" applyAlignment="1" applyProtection="1">
      <alignment horizontal="center" vertical="center"/>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9" fillId="0" borderId="3" xfId="1" applyFont="1" applyFill="1" applyBorder="1" applyAlignment="1" applyProtection="1">
      <alignment horizontal="center" vertical="center"/>
    </xf>
    <xf numFmtId="0" fontId="9" fillId="0" borderId="11" xfId="1" applyFont="1" applyFill="1" applyBorder="1" applyAlignment="1" applyProtection="1">
      <alignment horizontal="center" vertical="center"/>
    </xf>
    <xf numFmtId="0" fontId="9" fillId="7" borderId="3" xfId="1" applyFont="1" applyFill="1" applyBorder="1" applyAlignment="1" applyProtection="1">
      <alignment horizontal="center" vertical="center"/>
    </xf>
    <xf numFmtId="0" fontId="9" fillId="7" borderId="11" xfId="1" applyFont="1" applyFill="1" applyBorder="1" applyAlignment="1" applyProtection="1">
      <alignment horizontal="center" vertical="center"/>
    </xf>
    <xf numFmtId="0" fontId="17" fillId="7" borderId="6" xfId="0" applyFont="1" applyFill="1" applyBorder="1" applyAlignment="1" applyProtection="1">
      <alignment horizontal="left" vertical="center" wrapText="1"/>
    </xf>
    <xf numFmtId="3" fontId="18" fillId="7" borderId="6" xfId="0" applyNumberFormat="1" applyFont="1" applyFill="1" applyBorder="1" applyAlignment="1" applyProtection="1">
      <alignment horizontal="center" vertical="center" wrapText="1"/>
    </xf>
    <xf numFmtId="0" fontId="17" fillId="0" borderId="3" xfId="0" applyFont="1" applyFill="1" applyBorder="1" applyAlignment="1" applyProtection="1">
      <alignment horizontal="center" vertical="center" wrapText="1"/>
    </xf>
    <xf numFmtId="0" fontId="17" fillId="0" borderId="11" xfId="0" applyFont="1" applyFill="1" applyBorder="1" applyAlignment="1" applyProtection="1">
      <alignment horizontal="center" vertical="center" wrapText="1"/>
    </xf>
    <xf numFmtId="164" fontId="13" fillId="0" borderId="3" xfId="0" applyNumberFormat="1" applyFont="1" applyFill="1" applyBorder="1" applyAlignment="1" applyProtection="1">
      <alignment horizontal="center" vertical="center" wrapText="1"/>
    </xf>
    <xf numFmtId="164" fontId="13" fillId="0" borderId="11" xfId="0" applyNumberFormat="1" applyFont="1" applyFill="1" applyBorder="1" applyAlignment="1" applyProtection="1">
      <alignment horizontal="center" vertical="center" wrapText="1"/>
    </xf>
    <xf numFmtId="0" fontId="17" fillId="0" borderId="3" xfId="0" applyFont="1" applyFill="1" applyBorder="1" applyAlignment="1" applyProtection="1">
      <alignment horizontal="left" vertical="center" wrapText="1"/>
    </xf>
    <xf numFmtId="0" fontId="17" fillId="0" borderId="11"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19" fillId="0" borderId="3" xfId="0" applyFont="1" applyFill="1" applyBorder="1" applyAlignment="1" applyProtection="1">
      <alignment horizontal="left" vertical="center" wrapText="1"/>
    </xf>
    <xf numFmtId="0" fontId="19" fillId="0" borderId="11" xfId="0" applyFont="1" applyFill="1" applyBorder="1" applyAlignment="1" applyProtection="1">
      <alignment horizontal="left" vertical="center" wrapText="1"/>
    </xf>
    <xf numFmtId="3" fontId="18" fillId="0" borderId="3" xfId="0" applyNumberFormat="1" applyFont="1" applyFill="1" applyBorder="1" applyAlignment="1" applyProtection="1">
      <alignment horizontal="center" vertical="center" wrapText="1"/>
      <protection locked="0"/>
    </xf>
    <xf numFmtId="3" fontId="18" fillId="0" borderId="11" xfId="0" applyNumberFormat="1" applyFont="1" applyFill="1" applyBorder="1" applyAlignment="1" applyProtection="1">
      <alignment horizontal="center" vertical="center" wrapText="1"/>
      <protection locked="0"/>
    </xf>
    <xf numFmtId="0" fontId="8" fillId="0" borderId="0" xfId="0" applyFont="1" applyAlignment="1" applyProtection="1">
      <alignment horizontal="center"/>
    </xf>
    <xf numFmtId="0" fontId="14" fillId="2" borderId="0" xfId="0" applyFont="1" applyFill="1" applyAlignment="1" applyProtection="1">
      <alignment horizontal="center"/>
    </xf>
    <xf numFmtId="0" fontId="15" fillId="2" borderId="0" xfId="0" applyFont="1" applyFill="1" applyAlignment="1" applyProtection="1">
      <alignment horizontal="center"/>
    </xf>
    <xf numFmtId="0" fontId="14" fillId="2" borderId="1" xfId="0" applyFont="1" applyFill="1" applyBorder="1" applyAlignment="1" applyProtection="1">
      <protection locked="0"/>
    </xf>
    <xf numFmtId="0" fontId="16" fillId="2" borderId="1" xfId="0" applyFont="1" applyFill="1" applyBorder="1" applyAlignment="1" applyProtection="1">
      <protection locked="0"/>
    </xf>
    <xf numFmtId="49" fontId="22" fillId="0" borderId="15" xfId="0" applyNumberFormat="1" applyFont="1" applyFill="1" applyBorder="1" applyAlignment="1" applyProtection="1">
      <alignment horizontal="left" vertical="top" wrapText="1"/>
    </xf>
    <xf numFmtId="49" fontId="22" fillId="0" borderId="16" xfId="0" applyNumberFormat="1" applyFont="1" applyFill="1" applyBorder="1" applyAlignment="1" applyProtection="1">
      <alignment horizontal="left" vertical="top" wrapText="1"/>
    </xf>
    <xf numFmtId="49" fontId="22" fillId="0" borderId="17" xfId="0" applyNumberFormat="1" applyFont="1" applyFill="1" applyBorder="1" applyAlignment="1" applyProtection="1">
      <alignment horizontal="left" vertical="top" wrapText="1"/>
    </xf>
    <xf numFmtId="49" fontId="21" fillId="0" borderId="15" xfId="0" applyNumberFormat="1" applyFont="1" applyFill="1" applyBorder="1" applyAlignment="1" applyProtection="1">
      <alignment horizontal="left" vertical="top" wrapText="1"/>
      <protection locked="0"/>
    </xf>
    <xf numFmtId="49" fontId="21" fillId="0" borderId="16" xfId="0" applyNumberFormat="1" applyFont="1" applyFill="1" applyBorder="1" applyAlignment="1" applyProtection="1">
      <alignment horizontal="left" vertical="top" wrapText="1"/>
      <protection locked="0"/>
    </xf>
    <xf numFmtId="49" fontId="21" fillId="0" borderId="17" xfId="0" applyNumberFormat="1" applyFont="1" applyFill="1" applyBorder="1" applyAlignment="1" applyProtection="1">
      <alignment horizontal="left" vertical="top" wrapText="1"/>
      <protection locked="0"/>
    </xf>
    <xf numFmtId="0" fontId="9" fillId="7" borderId="6" xfId="1" applyFont="1" applyFill="1" applyBorder="1" applyAlignment="1" applyProtection="1">
      <alignment horizontal="center" vertical="center"/>
    </xf>
    <xf numFmtId="0" fontId="17" fillId="7" borderId="3" xfId="0" applyFont="1" applyFill="1" applyBorder="1" applyAlignment="1" applyProtection="1">
      <alignment horizontal="left" vertical="center" wrapText="1"/>
    </xf>
    <xf numFmtId="0" fontId="17" fillId="7" borderId="11" xfId="0" applyFont="1" applyFill="1" applyBorder="1" applyAlignment="1" applyProtection="1">
      <alignment horizontal="left" vertical="center" wrapText="1"/>
    </xf>
    <xf numFmtId="3" fontId="18" fillId="7" borderId="3" xfId="0" applyNumberFormat="1" applyFont="1" applyFill="1" applyBorder="1" applyAlignment="1" applyProtection="1">
      <alignment horizontal="center" vertical="center" wrapText="1"/>
      <protection locked="0"/>
    </xf>
    <xf numFmtId="3" fontId="18" fillId="7" borderId="11" xfId="0" applyNumberFormat="1" applyFont="1" applyFill="1" applyBorder="1" applyAlignment="1" applyProtection="1">
      <alignment horizontal="center" vertical="center" wrapText="1"/>
      <protection locked="0"/>
    </xf>
    <xf numFmtId="0" fontId="23" fillId="2" borderId="0" xfId="0" applyFont="1" applyFill="1" applyProtection="1"/>
    <xf numFmtId="0" fontId="23" fillId="0" borderId="0" xfId="0" applyFont="1" applyProtection="1"/>
    <xf numFmtId="0" fontId="24" fillId="0" borderId="0" xfId="0" applyFont="1" applyAlignment="1" applyProtection="1"/>
    <xf numFmtId="0" fontId="23" fillId="2" borderId="0" xfId="0" applyFont="1" applyFill="1" applyAlignment="1" applyProtection="1">
      <alignment horizontal="center"/>
    </xf>
    <xf numFmtId="0" fontId="23" fillId="2" borderId="0" xfId="0" applyFont="1" applyFill="1" applyAlignment="1" applyProtection="1"/>
    <xf numFmtId="14" fontId="25" fillId="2" borderId="0" xfId="0" applyNumberFormat="1" applyFont="1" applyFill="1" applyAlignment="1" applyProtection="1">
      <alignment horizontal="center"/>
    </xf>
    <xf numFmtId="14" fontId="26" fillId="2" borderId="0" xfId="0" applyNumberFormat="1" applyFont="1" applyFill="1" applyAlignment="1" applyProtection="1">
      <alignment horizontal="center"/>
    </xf>
    <xf numFmtId="0" fontId="26" fillId="2" borderId="0" xfId="0" applyFont="1" applyFill="1" applyAlignment="1" applyProtection="1">
      <alignment horizontal="center"/>
    </xf>
    <xf numFmtId="0" fontId="23" fillId="2" borderId="14" xfId="0" applyFont="1" applyFill="1" applyBorder="1" applyAlignment="1" applyProtection="1">
      <alignment horizontal="center"/>
    </xf>
    <xf numFmtId="0" fontId="26" fillId="2" borderId="14" xfId="0" applyFont="1" applyFill="1" applyBorder="1" applyAlignment="1" applyProtection="1">
      <alignment horizontal="center"/>
    </xf>
    <xf numFmtId="0" fontId="22" fillId="4" borderId="4" xfId="0" applyFont="1" applyFill="1" applyBorder="1" applyAlignment="1" applyProtection="1">
      <alignment horizontal="center" vertical="center"/>
    </xf>
    <xf numFmtId="0" fontId="22" fillId="4" borderId="7" xfId="0" applyFont="1" applyFill="1" applyBorder="1" applyAlignment="1" applyProtection="1">
      <alignment horizontal="center" vertical="center"/>
    </xf>
    <xf numFmtId="0" fontId="22" fillId="4" borderId="9" xfId="0" applyFont="1" applyFill="1" applyBorder="1" applyAlignment="1" applyProtection="1">
      <alignment horizontal="center" vertical="center"/>
    </xf>
    <xf numFmtId="0" fontId="22" fillId="4" borderId="0" xfId="0" applyFont="1" applyFill="1" applyBorder="1" applyAlignment="1" applyProtection="1">
      <alignment horizontal="center" vertical="center"/>
    </xf>
    <xf numFmtId="0" fontId="22" fillId="4" borderId="12" xfId="0" applyFont="1" applyFill="1" applyBorder="1" applyAlignment="1" applyProtection="1">
      <alignment horizontal="center" vertical="center"/>
    </xf>
    <xf numFmtId="0" fontId="22" fillId="4" borderId="14" xfId="0" applyFont="1" applyFill="1" applyBorder="1" applyAlignment="1" applyProtection="1">
      <alignment horizontal="center" vertical="center"/>
    </xf>
    <xf numFmtId="0" fontId="22" fillId="0" borderId="6" xfId="0" applyNumberFormat="1" applyFont="1" applyFill="1" applyBorder="1" applyAlignment="1" applyProtection="1">
      <alignment horizontal="left" vertical="top" wrapText="1"/>
      <protection locked="0"/>
    </xf>
    <xf numFmtId="49" fontId="22" fillId="0" borderId="15" xfId="0" applyNumberFormat="1" applyFont="1" applyFill="1" applyBorder="1" applyAlignment="1" applyProtection="1">
      <alignment horizontal="left" vertical="top" wrapText="1"/>
      <protection locked="0"/>
    </xf>
    <xf numFmtId="49" fontId="22" fillId="0" borderId="16" xfId="0" applyNumberFormat="1" applyFont="1" applyFill="1" applyBorder="1" applyAlignment="1" applyProtection="1">
      <alignment horizontal="left" vertical="top" wrapText="1"/>
      <protection locked="0"/>
    </xf>
    <xf numFmtId="49" fontId="22" fillId="0" borderId="17" xfId="0" applyNumberFormat="1" applyFont="1" applyFill="1" applyBorder="1" applyAlignment="1" applyProtection="1">
      <alignment horizontal="left" vertical="top" wrapText="1"/>
      <protection locked="0"/>
    </xf>
    <xf numFmtId="0" fontId="22" fillId="4" borderId="6" xfId="0" applyFont="1" applyFill="1" applyBorder="1" applyAlignment="1" applyProtection="1">
      <alignment horizontal="center" vertical="center"/>
    </xf>
    <xf numFmtId="49" fontId="22" fillId="0" borderId="6" xfId="0" applyNumberFormat="1" applyFont="1" applyFill="1" applyBorder="1" applyAlignment="1" applyProtection="1">
      <alignment horizontal="left" vertical="top" wrapText="1"/>
    </xf>
    <xf numFmtId="49" fontId="22" fillId="0" borderId="6" xfId="0" applyNumberFormat="1" applyFont="1" applyFill="1" applyBorder="1" applyAlignment="1" applyProtection="1">
      <alignment horizontal="left" vertical="top" wrapText="1"/>
      <protection locked="0"/>
    </xf>
    <xf numFmtId="0" fontId="22" fillId="0" borderId="15" xfId="0" applyNumberFormat="1" applyFont="1" applyFill="1" applyBorder="1" applyAlignment="1" applyProtection="1">
      <alignment horizontal="left" vertical="top" wrapText="1"/>
      <protection locked="0"/>
    </xf>
    <xf numFmtId="0" fontId="22" fillId="0" borderId="16" xfId="0" applyNumberFormat="1" applyFont="1" applyFill="1" applyBorder="1" applyAlignment="1" applyProtection="1">
      <alignment horizontal="left" vertical="top" wrapText="1"/>
      <protection locked="0"/>
    </xf>
    <xf numFmtId="0" fontId="22" fillId="0" borderId="17" xfId="0" applyNumberFormat="1" applyFont="1" applyFill="1" applyBorder="1" applyAlignment="1" applyProtection="1">
      <alignment horizontal="left" vertical="top" wrapText="1"/>
      <protection locked="0"/>
    </xf>
    <xf numFmtId="49" fontId="22" fillId="0" borderId="7" xfId="0" applyNumberFormat="1" applyFont="1" applyFill="1" applyBorder="1" applyAlignment="1" applyProtection="1">
      <alignment horizontal="left" vertical="top" wrapText="1"/>
      <protection locked="0"/>
    </xf>
    <xf numFmtId="49" fontId="22" fillId="0" borderId="5" xfId="0" applyNumberFormat="1" applyFont="1" applyFill="1" applyBorder="1" applyAlignment="1" applyProtection="1">
      <alignment horizontal="left" vertical="top" wrapText="1"/>
      <protection locked="0"/>
    </xf>
    <xf numFmtId="0" fontId="23" fillId="0" borderId="0" xfId="0" applyFont="1" applyFill="1" applyProtection="1"/>
    <xf numFmtId="49" fontId="24" fillId="0" borderId="6" xfId="0" applyNumberFormat="1" applyFont="1" applyFill="1" applyBorder="1" applyAlignment="1" applyProtection="1">
      <alignment horizontal="left" vertical="top" wrapText="1"/>
      <protection locked="0"/>
    </xf>
    <xf numFmtId="0" fontId="27" fillId="0" borderId="0" xfId="0" applyFont="1" applyAlignment="1" applyProtection="1">
      <alignment horizontal="center"/>
    </xf>
    <xf numFmtId="0" fontId="28" fillId="0" borderId="14" xfId="0" applyFont="1" applyFill="1" applyBorder="1" applyAlignment="1" applyProtection="1">
      <alignment horizontal="center"/>
      <protection locked="0"/>
    </xf>
    <xf numFmtId="0" fontId="27" fillId="0" borderId="7" xfId="0" applyFont="1" applyBorder="1" applyAlignment="1" applyProtection="1">
      <alignment horizontal="center" vertical="center" wrapText="1"/>
    </xf>
    <xf numFmtId="0" fontId="27" fillId="0" borderId="7" xfId="0" applyFont="1" applyBorder="1" applyAlignment="1" applyProtection="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000099"/>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T148"/>
  <sheetViews>
    <sheetView tabSelected="1" view="pageBreakPreview" topLeftCell="A119" zoomScale="50" zoomScaleNormal="40" zoomScaleSheetLayoutView="50" zoomScalePageLayoutView="40" workbookViewId="0">
      <selection activeCell="J122" sqref="J122:S122"/>
    </sheetView>
  </sheetViews>
  <sheetFormatPr baseColWidth="10" defaultRowHeight="15"/>
  <cols>
    <col min="1" max="1" width="7.7109375" style="5" customWidth="1"/>
    <col min="2" max="2" width="18.7109375" style="5" customWidth="1"/>
    <col min="3" max="3" width="90.7109375" style="5" customWidth="1"/>
    <col min="4" max="4" width="41.5703125" style="5" customWidth="1"/>
    <col min="5" max="5" width="41" style="5" customWidth="1"/>
    <col min="6" max="6" width="13.7109375" style="5" customWidth="1"/>
    <col min="7" max="7" width="24.5703125" style="5" customWidth="1"/>
    <col min="8" max="8" width="13.7109375" style="5" customWidth="1"/>
    <col min="9" max="9" width="25.28515625" style="5" customWidth="1"/>
    <col min="10" max="19" width="24.7109375" style="104" customWidth="1"/>
    <col min="20" max="20" width="11.42578125" style="104"/>
    <col min="21"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103"/>
      <c r="K1" s="103"/>
      <c r="L1" s="103"/>
      <c r="M1" s="103"/>
      <c r="N1" s="103"/>
      <c r="O1" s="103"/>
      <c r="P1" s="103"/>
      <c r="Q1" s="103"/>
      <c r="R1" s="103"/>
      <c r="S1" s="103"/>
    </row>
    <row r="2" spans="1:19" ht="27.75">
      <c r="A2" s="1" t="s">
        <v>1</v>
      </c>
      <c r="B2" s="2"/>
      <c r="C2" s="3"/>
      <c r="D2" s="4"/>
      <c r="E2" s="88" t="s">
        <v>2</v>
      </c>
      <c r="F2" s="88"/>
      <c r="G2" s="88"/>
      <c r="H2" s="88"/>
      <c r="I2" s="88"/>
      <c r="J2" s="88"/>
      <c r="K2" s="88"/>
      <c r="L2" s="88"/>
      <c r="M2" s="88"/>
      <c r="N2" s="103"/>
      <c r="O2" s="103"/>
      <c r="P2" s="103"/>
      <c r="Q2" s="103"/>
      <c r="R2" s="103"/>
      <c r="S2" s="103"/>
    </row>
    <row r="3" spans="1:19">
      <c r="A3" s="4"/>
      <c r="B3" s="4"/>
      <c r="C3" s="4"/>
      <c r="D3" s="4"/>
      <c r="E3" s="4"/>
      <c r="F3" s="4"/>
      <c r="G3" s="4"/>
      <c r="H3" s="4"/>
      <c r="I3" s="4"/>
      <c r="J3" s="103"/>
      <c r="K3" s="103"/>
      <c r="L3" s="103"/>
      <c r="M3" s="103"/>
      <c r="N3" s="103"/>
      <c r="O3" s="103"/>
      <c r="P3" s="103"/>
      <c r="Q3" s="103"/>
      <c r="R3" s="103"/>
      <c r="S3" s="103"/>
    </row>
    <row r="4" spans="1:19" ht="31.5">
      <c r="A4" s="6" t="s">
        <v>3</v>
      </c>
      <c r="B4" s="7"/>
      <c r="C4" s="4"/>
      <c r="D4" s="4"/>
      <c r="E4" s="87"/>
      <c r="F4" s="87"/>
      <c r="G4" s="87"/>
      <c r="H4" s="87"/>
      <c r="I4" s="87"/>
      <c r="J4" s="87"/>
      <c r="K4" s="87"/>
      <c r="L4" s="87"/>
      <c r="M4" s="87"/>
      <c r="N4" s="105"/>
      <c r="O4" s="103"/>
      <c r="P4" s="103"/>
      <c r="Q4" s="103"/>
      <c r="R4" s="103"/>
      <c r="S4" s="103"/>
    </row>
    <row r="5" spans="1:19" ht="27.75">
      <c r="A5" s="4"/>
      <c r="B5" s="4"/>
      <c r="C5" s="4"/>
      <c r="D5" s="89" t="s">
        <v>34</v>
      </c>
      <c r="E5" s="89"/>
      <c r="F5" s="89"/>
      <c r="G5" s="89"/>
      <c r="H5" s="89"/>
      <c r="I5" s="89"/>
      <c r="J5" s="89"/>
      <c r="K5" s="89"/>
      <c r="L5" s="89"/>
      <c r="M5" s="89"/>
      <c r="N5" s="89"/>
      <c r="O5" s="103"/>
      <c r="P5" s="103"/>
      <c r="Q5" s="103"/>
      <c r="R5" s="103"/>
      <c r="S5" s="103"/>
    </row>
    <row r="6" spans="1:19">
      <c r="A6" s="4"/>
      <c r="B6" s="4"/>
      <c r="C6" s="4"/>
      <c r="D6" s="4"/>
      <c r="E6" s="4"/>
      <c r="F6" s="4"/>
      <c r="G6" s="4"/>
      <c r="H6" s="4"/>
      <c r="I6" s="4"/>
      <c r="J6" s="103"/>
      <c r="K6" s="103"/>
      <c r="L6" s="103"/>
      <c r="M6" s="103"/>
      <c r="N6" s="103"/>
      <c r="O6" s="103"/>
      <c r="P6" s="103"/>
      <c r="Q6" s="103"/>
      <c r="R6" s="103"/>
      <c r="S6" s="103"/>
    </row>
    <row r="7" spans="1:19" ht="21" thickBot="1">
      <c r="A7" s="4"/>
      <c r="B7" s="4"/>
      <c r="C7" s="6" t="s">
        <v>4</v>
      </c>
      <c r="D7" s="8" t="s">
        <v>77</v>
      </c>
      <c r="E7" s="4"/>
      <c r="F7" s="4"/>
      <c r="G7" s="4"/>
      <c r="H7" s="4"/>
      <c r="I7" s="4"/>
      <c r="J7" s="103"/>
      <c r="K7" s="103"/>
      <c r="L7" s="103"/>
      <c r="M7" s="103"/>
      <c r="N7" s="103"/>
      <c r="O7" s="103"/>
      <c r="P7" s="103"/>
      <c r="Q7" s="103"/>
      <c r="R7" s="103"/>
      <c r="S7" s="103"/>
    </row>
    <row r="8" spans="1:19">
      <c r="A8" s="4"/>
      <c r="B8" s="4"/>
      <c r="C8" s="7"/>
      <c r="D8" s="9"/>
      <c r="E8" s="4"/>
      <c r="F8" s="4"/>
      <c r="G8" s="4"/>
      <c r="H8" s="4"/>
      <c r="I8" s="4"/>
      <c r="J8" s="103"/>
      <c r="K8" s="103"/>
      <c r="L8" s="103"/>
      <c r="M8" s="106"/>
      <c r="N8" s="106"/>
      <c r="O8" s="106"/>
      <c r="P8" s="106"/>
      <c r="Q8" s="106"/>
      <c r="R8" s="106"/>
      <c r="S8" s="106"/>
    </row>
    <row r="9" spans="1:19" ht="28.5" customHeight="1" thickBot="1">
      <c r="A9" s="4"/>
      <c r="B9" s="4"/>
      <c r="C9" s="6" t="s">
        <v>5</v>
      </c>
      <c r="D9" s="90" t="s">
        <v>78</v>
      </c>
      <c r="E9" s="91"/>
      <c r="F9" s="91"/>
      <c r="G9" s="91"/>
      <c r="H9" s="91"/>
      <c r="I9" s="91"/>
      <c r="J9" s="91"/>
      <c r="K9" s="103"/>
      <c r="L9" s="103"/>
      <c r="M9" s="107"/>
      <c r="N9" s="107"/>
      <c r="O9" s="107"/>
      <c r="P9" s="107"/>
      <c r="Q9" s="107"/>
      <c r="R9" s="107"/>
      <c r="S9" s="107"/>
    </row>
    <row r="10" spans="1:19">
      <c r="A10" s="4"/>
      <c r="B10" s="7"/>
      <c r="C10" s="4"/>
      <c r="D10" s="4"/>
      <c r="E10" s="4"/>
      <c r="F10" s="4"/>
      <c r="G10" s="4"/>
      <c r="H10" s="4"/>
      <c r="I10" s="4"/>
      <c r="J10" s="103"/>
      <c r="K10" s="103"/>
      <c r="L10" s="103"/>
      <c r="M10" s="103"/>
      <c r="N10" s="103"/>
      <c r="O10" s="103"/>
      <c r="P10" s="103"/>
      <c r="Q10" s="103"/>
      <c r="R10" s="103"/>
      <c r="S10" s="103"/>
    </row>
    <row r="11" spans="1:19" ht="37.5" customHeight="1">
      <c r="A11" s="10"/>
      <c r="B11" s="18" t="s">
        <v>36</v>
      </c>
      <c r="C11" s="19" t="s">
        <v>37</v>
      </c>
      <c r="D11" s="4"/>
      <c r="E11" s="4"/>
      <c r="F11" s="4"/>
      <c r="G11" s="4"/>
      <c r="H11" s="4"/>
      <c r="I11" s="4"/>
      <c r="J11" s="103"/>
      <c r="K11" s="103"/>
      <c r="L11" s="103"/>
      <c r="M11" s="103"/>
      <c r="N11" s="108"/>
      <c r="O11" s="106"/>
      <c r="P11" s="106"/>
      <c r="Q11" s="109"/>
      <c r="R11" s="110"/>
      <c r="S11" s="110"/>
    </row>
    <row r="12" spans="1:19" ht="30" customHeight="1">
      <c r="A12" s="10"/>
      <c r="B12" s="11"/>
      <c r="C12" s="11"/>
      <c r="D12" s="4"/>
      <c r="E12" s="4"/>
      <c r="F12" s="4"/>
      <c r="G12" s="4"/>
      <c r="H12" s="4"/>
      <c r="I12" s="4"/>
      <c r="J12" s="103"/>
      <c r="K12" s="103"/>
      <c r="L12" s="103"/>
      <c r="M12" s="103"/>
      <c r="N12" s="106"/>
      <c r="O12" s="106"/>
      <c r="P12" s="106"/>
      <c r="Q12" s="110"/>
      <c r="R12" s="110"/>
      <c r="S12" s="110"/>
    </row>
    <row r="13" spans="1:19" ht="15" customHeight="1">
      <c r="A13" s="4"/>
      <c r="B13" s="4"/>
      <c r="C13" s="4"/>
      <c r="D13" s="4"/>
      <c r="E13" s="4"/>
      <c r="F13" s="4"/>
      <c r="G13" s="4"/>
      <c r="H13" s="4"/>
      <c r="I13" s="4"/>
      <c r="J13" s="103"/>
      <c r="K13" s="103"/>
      <c r="L13" s="103"/>
      <c r="M13" s="103"/>
      <c r="N13" s="111"/>
      <c r="O13" s="111"/>
      <c r="P13" s="111"/>
      <c r="Q13" s="112"/>
      <c r="R13" s="112"/>
      <c r="S13" s="112"/>
    </row>
    <row r="14" spans="1:19" ht="30" customHeight="1">
      <c r="A14" s="74" t="s">
        <v>6</v>
      </c>
      <c r="B14" s="77" t="s">
        <v>7</v>
      </c>
      <c r="C14" s="78"/>
      <c r="D14" s="53" t="s">
        <v>8</v>
      </c>
      <c r="E14" s="53"/>
      <c r="F14" s="53" t="s">
        <v>9</v>
      </c>
      <c r="G14" s="53"/>
      <c r="H14" s="53"/>
      <c r="I14" s="53"/>
      <c r="J14" s="113" t="s">
        <v>10</v>
      </c>
      <c r="K14" s="114"/>
      <c r="L14" s="114"/>
      <c r="M14" s="114"/>
      <c r="N14" s="114"/>
      <c r="O14" s="114"/>
      <c r="P14" s="114"/>
      <c r="Q14" s="114"/>
      <c r="R14" s="114"/>
      <c r="S14" s="114"/>
    </row>
    <row r="15" spans="1:19" ht="30" customHeight="1">
      <c r="A15" s="75"/>
      <c r="B15" s="79"/>
      <c r="C15" s="80"/>
      <c r="D15" s="12" t="s">
        <v>11</v>
      </c>
      <c r="E15" s="12" t="s">
        <v>12</v>
      </c>
      <c r="F15" s="53" t="s">
        <v>13</v>
      </c>
      <c r="G15" s="53"/>
      <c r="H15" s="53" t="s">
        <v>14</v>
      </c>
      <c r="I15" s="53"/>
      <c r="J15" s="115"/>
      <c r="K15" s="116"/>
      <c r="L15" s="116"/>
      <c r="M15" s="116"/>
      <c r="N15" s="116"/>
      <c r="O15" s="116"/>
      <c r="P15" s="116"/>
      <c r="Q15" s="116"/>
      <c r="R15" s="116"/>
      <c r="S15" s="116"/>
    </row>
    <row r="16" spans="1:19" ht="30" customHeight="1">
      <c r="A16" s="76"/>
      <c r="B16" s="81"/>
      <c r="C16" s="82"/>
      <c r="D16" s="13" t="s">
        <v>15</v>
      </c>
      <c r="E16" s="13" t="s">
        <v>16</v>
      </c>
      <c r="F16" s="54" t="s">
        <v>17</v>
      </c>
      <c r="G16" s="54"/>
      <c r="H16" s="54" t="s">
        <v>18</v>
      </c>
      <c r="I16" s="54"/>
      <c r="J16" s="117"/>
      <c r="K16" s="118"/>
      <c r="L16" s="118"/>
      <c r="M16" s="118"/>
      <c r="N16" s="118"/>
      <c r="O16" s="118"/>
      <c r="P16" s="118"/>
      <c r="Q16" s="118"/>
      <c r="R16" s="118"/>
      <c r="S16" s="118"/>
    </row>
    <row r="17" spans="1:19" ht="68.25" customHeight="1">
      <c r="A17" s="55">
        <v>1</v>
      </c>
      <c r="B17" s="58" t="s">
        <v>19</v>
      </c>
      <c r="C17" s="66" t="s">
        <v>38</v>
      </c>
      <c r="D17" s="68">
        <f>IF(D21=0,0,ROUND(D19/D21*100,1))</f>
        <v>6.8</v>
      </c>
      <c r="E17" s="68">
        <f>IF(E21=0,0,ROUND(E19/E21*100,1))</f>
        <v>21</v>
      </c>
      <c r="F17" s="42">
        <f>E17-D17</f>
        <v>14.2</v>
      </c>
      <c r="G17" s="43"/>
      <c r="H17" s="42">
        <f>IF(D17=0,0,ROUND(E17/D17*100,1))</f>
        <v>308.8</v>
      </c>
      <c r="I17" s="43"/>
      <c r="J17" s="92" t="s">
        <v>28</v>
      </c>
      <c r="K17" s="93"/>
      <c r="L17" s="93"/>
      <c r="M17" s="93"/>
      <c r="N17" s="93"/>
      <c r="O17" s="93"/>
      <c r="P17" s="93"/>
      <c r="Q17" s="93"/>
      <c r="R17" s="93"/>
      <c r="S17" s="94"/>
    </row>
    <row r="18" spans="1:19" ht="199.5" customHeight="1">
      <c r="A18" s="56"/>
      <c r="B18" s="59"/>
      <c r="C18" s="67"/>
      <c r="D18" s="69"/>
      <c r="E18" s="69"/>
      <c r="F18" s="44"/>
      <c r="G18" s="45"/>
      <c r="H18" s="44"/>
      <c r="I18" s="45"/>
      <c r="J18" s="119" t="s">
        <v>89</v>
      </c>
      <c r="K18" s="119"/>
      <c r="L18" s="119"/>
      <c r="M18" s="119"/>
      <c r="N18" s="119"/>
      <c r="O18" s="119"/>
      <c r="P18" s="119"/>
      <c r="Q18" s="119"/>
      <c r="R18" s="119"/>
      <c r="S18" s="119"/>
    </row>
    <row r="19" spans="1:19" ht="39.75" customHeight="1">
      <c r="A19" s="56"/>
      <c r="B19" s="60" t="s">
        <v>20</v>
      </c>
      <c r="C19" s="83" t="s">
        <v>39</v>
      </c>
      <c r="D19" s="85">
        <v>104</v>
      </c>
      <c r="E19" s="85">
        <v>331</v>
      </c>
      <c r="F19" s="42">
        <f t="shared" ref="F19" si="0">E19-D19</f>
        <v>227</v>
      </c>
      <c r="G19" s="43"/>
      <c r="H19" s="42">
        <f t="shared" ref="H19" si="1">IF(D19=0,0,ROUND(E19/D19*100,1))</f>
        <v>318.3</v>
      </c>
      <c r="I19" s="43"/>
      <c r="J19" s="92" t="s">
        <v>35</v>
      </c>
      <c r="K19" s="93"/>
      <c r="L19" s="93"/>
      <c r="M19" s="93"/>
      <c r="N19" s="93"/>
      <c r="O19" s="93"/>
      <c r="P19" s="93"/>
      <c r="Q19" s="93"/>
      <c r="R19" s="93"/>
      <c r="S19" s="94"/>
    </row>
    <row r="20" spans="1:19" ht="200.1" customHeight="1">
      <c r="A20" s="56"/>
      <c r="B20" s="61"/>
      <c r="C20" s="84"/>
      <c r="D20" s="86"/>
      <c r="E20" s="86"/>
      <c r="F20" s="44"/>
      <c r="G20" s="45"/>
      <c r="H20" s="44"/>
      <c r="I20" s="45"/>
      <c r="J20" s="120"/>
      <c r="K20" s="121"/>
      <c r="L20" s="121"/>
      <c r="M20" s="121"/>
      <c r="N20" s="121"/>
      <c r="O20" s="121"/>
      <c r="P20" s="121"/>
      <c r="Q20" s="121"/>
      <c r="R20" s="121"/>
      <c r="S20" s="122"/>
    </row>
    <row r="21" spans="1:19" ht="36" customHeight="1">
      <c r="A21" s="56"/>
      <c r="B21" s="60" t="s">
        <v>21</v>
      </c>
      <c r="C21" s="70" t="s">
        <v>40</v>
      </c>
      <c r="D21" s="85">
        <v>1530</v>
      </c>
      <c r="E21" s="85">
        <v>1577</v>
      </c>
      <c r="F21" s="42">
        <f>E21-D21</f>
        <v>47</v>
      </c>
      <c r="G21" s="43"/>
      <c r="H21" s="42">
        <f>IF(D21=0,0,ROUND(E21/D21*100,1))</f>
        <v>103.1</v>
      </c>
      <c r="I21" s="43"/>
      <c r="J21" s="92" t="s">
        <v>27</v>
      </c>
      <c r="K21" s="93"/>
      <c r="L21" s="93"/>
      <c r="M21" s="93"/>
      <c r="N21" s="93"/>
      <c r="O21" s="93"/>
      <c r="P21" s="93"/>
      <c r="Q21" s="93"/>
      <c r="R21" s="93"/>
      <c r="S21" s="94"/>
    </row>
    <row r="22" spans="1:19" ht="200.1" customHeight="1">
      <c r="A22" s="57"/>
      <c r="B22" s="61"/>
      <c r="C22" s="71"/>
      <c r="D22" s="86"/>
      <c r="E22" s="86"/>
      <c r="F22" s="44"/>
      <c r="G22" s="45"/>
      <c r="H22" s="44"/>
      <c r="I22" s="45"/>
      <c r="J22" s="120" t="s">
        <v>90</v>
      </c>
      <c r="K22" s="121"/>
      <c r="L22" s="121"/>
      <c r="M22" s="121"/>
      <c r="N22" s="121"/>
      <c r="O22" s="121"/>
      <c r="P22" s="121"/>
      <c r="Q22" s="121"/>
      <c r="R22" s="121"/>
      <c r="S22" s="122"/>
    </row>
    <row r="23" spans="1:19" ht="39" customHeight="1">
      <c r="A23" s="14"/>
      <c r="B23" s="15"/>
      <c r="C23" s="15"/>
      <c r="D23" s="15"/>
      <c r="E23" s="15"/>
      <c r="F23" s="15"/>
      <c r="G23" s="15"/>
      <c r="H23" s="15"/>
      <c r="I23" s="15"/>
      <c r="J23" s="28"/>
      <c r="K23" s="28"/>
      <c r="L23" s="28"/>
      <c r="M23" s="28"/>
      <c r="N23" s="28"/>
      <c r="O23" s="28"/>
      <c r="P23" s="28"/>
      <c r="Q23" s="28"/>
      <c r="R23" s="28"/>
      <c r="S23" s="28"/>
    </row>
    <row r="24" spans="1:19" ht="26.25" customHeight="1">
      <c r="A24" s="50" t="s">
        <v>6</v>
      </c>
      <c r="B24" s="52" t="s">
        <v>7</v>
      </c>
      <c r="C24" s="52"/>
      <c r="D24" s="53" t="s">
        <v>8</v>
      </c>
      <c r="E24" s="53"/>
      <c r="F24" s="53" t="s">
        <v>9</v>
      </c>
      <c r="G24" s="53"/>
      <c r="H24" s="53"/>
      <c r="I24" s="53"/>
      <c r="J24" s="123" t="s">
        <v>10</v>
      </c>
      <c r="K24" s="123"/>
      <c r="L24" s="123"/>
      <c r="M24" s="123"/>
      <c r="N24" s="123"/>
      <c r="O24" s="123"/>
      <c r="P24" s="123"/>
      <c r="Q24" s="123"/>
      <c r="R24" s="123"/>
      <c r="S24" s="123"/>
    </row>
    <row r="25" spans="1:19" ht="30" customHeight="1">
      <c r="A25" s="51"/>
      <c r="B25" s="52"/>
      <c r="C25" s="52"/>
      <c r="D25" s="16" t="s">
        <v>11</v>
      </c>
      <c r="E25" s="16" t="s">
        <v>12</v>
      </c>
      <c r="F25" s="53" t="s">
        <v>13</v>
      </c>
      <c r="G25" s="53"/>
      <c r="H25" s="53" t="s">
        <v>14</v>
      </c>
      <c r="I25" s="53"/>
      <c r="J25" s="123"/>
      <c r="K25" s="123"/>
      <c r="L25" s="123"/>
      <c r="M25" s="123"/>
      <c r="N25" s="123"/>
      <c r="O25" s="123"/>
      <c r="P25" s="123"/>
      <c r="Q25" s="123"/>
      <c r="R25" s="123"/>
      <c r="S25" s="123"/>
    </row>
    <row r="26" spans="1:19" ht="26.25" customHeight="1">
      <c r="A26" s="51"/>
      <c r="B26" s="52"/>
      <c r="C26" s="52"/>
      <c r="D26" s="17" t="s">
        <v>15</v>
      </c>
      <c r="E26" s="17" t="s">
        <v>16</v>
      </c>
      <c r="F26" s="54" t="s">
        <v>17</v>
      </c>
      <c r="G26" s="54"/>
      <c r="H26" s="54" t="s">
        <v>18</v>
      </c>
      <c r="I26" s="54"/>
      <c r="J26" s="123"/>
      <c r="K26" s="123"/>
      <c r="L26" s="123"/>
      <c r="M26" s="123"/>
      <c r="N26" s="123"/>
      <c r="O26" s="123"/>
      <c r="P26" s="123"/>
      <c r="Q26" s="123"/>
      <c r="R26" s="123"/>
      <c r="S26" s="123"/>
    </row>
    <row r="27" spans="1:19" ht="63" customHeight="1">
      <c r="A27" s="55">
        <v>2</v>
      </c>
      <c r="B27" s="39" t="s">
        <v>19</v>
      </c>
      <c r="C27" s="66" t="s">
        <v>41</v>
      </c>
      <c r="D27" s="41">
        <f>IF(D31=0,0,ROUND(D29/D31*100,1))</f>
        <v>90</v>
      </c>
      <c r="E27" s="41">
        <f>IF(E31=0,0,ROUND(E29/E31*100,1))</f>
        <v>79.599999999999994</v>
      </c>
      <c r="F27" s="41">
        <f>E27-D27</f>
        <v>-10.400000000000006</v>
      </c>
      <c r="G27" s="41"/>
      <c r="H27" s="41">
        <f>IF(D27=0,0,ROUND(E27/D27*100,1))</f>
        <v>88.4</v>
      </c>
      <c r="I27" s="41"/>
      <c r="J27" s="124" t="s">
        <v>28</v>
      </c>
      <c r="K27" s="124"/>
      <c r="L27" s="124"/>
      <c r="M27" s="124"/>
      <c r="N27" s="124"/>
      <c r="O27" s="124"/>
      <c r="P27" s="124"/>
      <c r="Q27" s="124"/>
      <c r="R27" s="124"/>
      <c r="S27" s="124"/>
    </row>
    <row r="28" spans="1:19" ht="200.1" customHeight="1">
      <c r="A28" s="56"/>
      <c r="B28" s="39"/>
      <c r="C28" s="67"/>
      <c r="D28" s="41"/>
      <c r="E28" s="41"/>
      <c r="F28" s="41"/>
      <c r="G28" s="41"/>
      <c r="H28" s="41"/>
      <c r="I28" s="41"/>
      <c r="J28" s="119" t="s">
        <v>80</v>
      </c>
      <c r="K28" s="119"/>
      <c r="L28" s="119"/>
      <c r="M28" s="119"/>
      <c r="N28" s="119"/>
      <c r="O28" s="119"/>
      <c r="P28" s="119"/>
      <c r="Q28" s="119"/>
      <c r="R28" s="119"/>
      <c r="S28" s="119"/>
    </row>
    <row r="29" spans="1:19" ht="38.25" customHeight="1">
      <c r="A29" s="56"/>
      <c r="B29" s="46" t="s">
        <v>20</v>
      </c>
      <c r="C29" s="70" t="s">
        <v>42</v>
      </c>
      <c r="D29" s="85">
        <v>1065</v>
      </c>
      <c r="E29" s="85">
        <v>1166</v>
      </c>
      <c r="F29" s="41">
        <f t="shared" ref="F29:F31" si="2">E29-D29</f>
        <v>101</v>
      </c>
      <c r="G29" s="41"/>
      <c r="H29" s="41">
        <f t="shared" ref="H29:H31" si="3">IF(D29=0,0,ROUND(E29/D29*100,1))</f>
        <v>109.5</v>
      </c>
      <c r="I29" s="41"/>
      <c r="J29" s="124" t="s">
        <v>35</v>
      </c>
      <c r="K29" s="124"/>
      <c r="L29" s="124"/>
      <c r="M29" s="124"/>
      <c r="N29" s="124"/>
      <c r="O29" s="124"/>
      <c r="P29" s="124"/>
      <c r="Q29" s="124"/>
      <c r="R29" s="124"/>
      <c r="S29" s="124"/>
    </row>
    <row r="30" spans="1:19" ht="200.1" customHeight="1">
      <c r="A30" s="56"/>
      <c r="B30" s="46"/>
      <c r="C30" s="71"/>
      <c r="D30" s="86"/>
      <c r="E30" s="86"/>
      <c r="F30" s="41"/>
      <c r="G30" s="41"/>
      <c r="H30" s="41"/>
      <c r="I30" s="41"/>
      <c r="J30" s="125" t="s">
        <v>81</v>
      </c>
      <c r="K30" s="125"/>
      <c r="L30" s="125"/>
      <c r="M30" s="125"/>
      <c r="N30" s="125"/>
      <c r="O30" s="125"/>
      <c r="P30" s="125"/>
      <c r="Q30" s="125"/>
      <c r="R30" s="125"/>
      <c r="S30" s="125"/>
    </row>
    <row r="31" spans="1:19" ht="37.5" customHeight="1">
      <c r="A31" s="56"/>
      <c r="B31" s="98" t="s">
        <v>21</v>
      </c>
      <c r="C31" s="99" t="s">
        <v>43</v>
      </c>
      <c r="D31" s="101">
        <v>1183</v>
      </c>
      <c r="E31" s="101">
        <v>1464</v>
      </c>
      <c r="F31" s="41">
        <f t="shared" si="2"/>
        <v>281</v>
      </c>
      <c r="G31" s="41"/>
      <c r="H31" s="41">
        <f t="shared" si="3"/>
        <v>123.8</v>
      </c>
      <c r="I31" s="41"/>
      <c r="J31" s="124" t="s">
        <v>27</v>
      </c>
      <c r="K31" s="124"/>
      <c r="L31" s="124"/>
      <c r="M31" s="124"/>
      <c r="N31" s="124"/>
      <c r="O31" s="124"/>
      <c r="P31" s="124"/>
      <c r="Q31" s="124"/>
      <c r="R31" s="124"/>
      <c r="S31" s="124"/>
    </row>
    <row r="32" spans="1:19" ht="200.1" customHeight="1">
      <c r="A32" s="57"/>
      <c r="B32" s="98"/>
      <c r="C32" s="100"/>
      <c r="D32" s="102"/>
      <c r="E32" s="102"/>
      <c r="F32" s="41"/>
      <c r="G32" s="41"/>
      <c r="H32" s="41"/>
      <c r="I32" s="41"/>
      <c r="J32" s="119" t="s">
        <v>79</v>
      </c>
      <c r="K32" s="119"/>
      <c r="L32" s="119"/>
      <c r="M32" s="119"/>
      <c r="N32" s="119"/>
      <c r="O32" s="119"/>
      <c r="P32" s="119"/>
      <c r="Q32" s="119"/>
      <c r="R32" s="119"/>
      <c r="S32" s="119"/>
    </row>
    <row r="33" spans="1:19" ht="339" customHeight="1">
      <c r="A33" s="29" t="s">
        <v>32</v>
      </c>
      <c r="B33" s="72"/>
      <c r="C33" s="72"/>
      <c r="D33" s="72"/>
      <c r="E33" s="72"/>
      <c r="F33" s="72"/>
      <c r="G33" s="72"/>
      <c r="H33" s="72"/>
      <c r="I33" s="72"/>
      <c r="J33" s="72"/>
      <c r="K33" s="72"/>
      <c r="L33" s="72"/>
      <c r="M33" s="72"/>
      <c r="N33" s="72"/>
      <c r="O33" s="72"/>
      <c r="P33" s="72"/>
      <c r="Q33" s="72"/>
      <c r="R33" s="72"/>
      <c r="S33" s="73"/>
    </row>
    <row r="34" spans="1:19" ht="26.25" customHeight="1">
      <c r="A34" s="74" t="s">
        <v>6</v>
      </c>
      <c r="B34" s="77" t="s">
        <v>7</v>
      </c>
      <c r="C34" s="78"/>
      <c r="D34" s="53" t="s">
        <v>8</v>
      </c>
      <c r="E34" s="53"/>
      <c r="F34" s="53" t="s">
        <v>9</v>
      </c>
      <c r="G34" s="53"/>
      <c r="H34" s="53"/>
      <c r="I34" s="53"/>
      <c r="J34" s="113" t="s">
        <v>10</v>
      </c>
      <c r="K34" s="114"/>
      <c r="L34" s="114"/>
      <c r="M34" s="114"/>
      <c r="N34" s="114"/>
      <c r="O34" s="114"/>
      <c r="P34" s="114"/>
      <c r="Q34" s="114"/>
      <c r="R34" s="114"/>
      <c r="S34" s="114"/>
    </row>
    <row r="35" spans="1:19" ht="30" customHeight="1">
      <c r="A35" s="75"/>
      <c r="B35" s="79"/>
      <c r="C35" s="80"/>
      <c r="D35" s="12" t="s">
        <v>11</v>
      </c>
      <c r="E35" s="12" t="s">
        <v>12</v>
      </c>
      <c r="F35" s="53" t="s">
        <v>13</v>
      </c>
      <c r="G35" s="53"/>
      <c r="H35" s="53" t="s">
        <v>14</v>
      </c>
      <c r="I35" s="53"/>
      <c r="J35" s="115"/>
      <c r="K35" s="116"/>
      <c r="L35" s="116"/>
      <c r="M35" s="116"/>
      <c r="N35" s="116"/>
      <c r="O35" s="116"/>
      <c r="P35" s="116"/>
      <c r="Q35" s="116"/>
      <c r="R35" s="116"/>
      <c r="S35" s="116"/>
    </row>
    <row r="36" spans="1:19" ht="26.25" customHeight="1">
      <c r="A36" s="76"/>
      <c r="B36" s="81"/>
      <c r="C36" s="82"/>
      <c r="D36" s="13" t="s">
        <v>15</v>
      </c>
      <c r="E36" s="13" t="s">
        <v>16</v>
      </c>
      <c r="F36" s="54" t="s">
        <v>17</v>
      </c>
      <c r="G36" s="54"/>
      <c r="H36" s="54" t="s">
        <v>18</v>
      </c>
      <c r="I36" s="54"/>
      <c r="J36" s="117"/>
      <c r="K36" s="118"/>
      <c r="L36" s="118"/>
      <c r="M36" s="118"/>
      <c r="N36" s="118"/>
      <c r="O36" s="118"/>
      <c r="P36" s="118"/>
      <c r="Q36" s="118"/>
      <c r="R36" s="118"/>
      <c r="S36" s="118"/>
    </row>
    <row r="37" spans="1:19" ht="66" customHeight="1">
      <c r="A37" s="55">
        <v>3</v>
      </c>
      <c r="B37" s="58" t="s">
        <v>19</v>
      </c>
      <c r="C37" s="66" t="s">
        <v>44</v>
      </c>
      <c r="D37" s="68">
        <f>IF(D41=0,0,ROUND(D39/D41*100,1))</f>
        <v>90.1</v>
      </c>
      <c r="E37" s="68">
        <f>IF(E41=0,0,ROUND(E39/E41*100,1))</f>
        <v>87.6</v>
      </c>
      <c r="F37" s="42">
        <f>E37-D37</f>
        <v>-2.5</v>
      </c>
      <c r="G37" s="43"/>
      <c r="H37" s="42">
        <f>IF(D37=0,0,ROUND(E37/D37*100,1))</f>
        <v>97.2</v>
      </c>
      <c r="I37" s="43"/>
      <c r="J37" s="92" t="s">
        <v>28</v>
      </c>
      <c r="K37" s="93"/>
      <c r="L37" s="93"/>
      <c r="M37" s="93"/>
      <c r="N37" s="93"/>
      <c r="O37" s="93"/>
      <c r="P37" s="93"/>
      <c r="Q37" s="93"/>
      <c r="R37" s="93"/>
      <c r="S37" s="94"/>
    </row>
    <row r="38" spans="1:19" ht="200.1" customHeight="1">
      <c r="A38" s="56"/>
      <c r="B38" s="59"/>
      <c r="C38" s="67"/>
      <c r="D38" s="69"/>
      <c r="E38" s="69"/>
      <c r="F38" s="44"/>
      <c r="G38" s="45"/>
      <c r="H38" s="44"/>
      <c r="I38" s="45"/>
      <c r="J38" s="126" t="s">
        <v>82</v>
      </c>
      <c r="K38" s="127"/>
      <c r="L38" s="127"/>
      <c r="M38" s="127"/>
      <c r="N38" s="127"/>
      <c r="O38" s="127"/>
      <c r="P38" s="127"/>
      <c r="Q38" s="127"/>
      <c r="R38" s="127"/>
      <c r="S38" s="128"/>
    </row>
    <row r="39" spans="1:19" ht="42" customHeight="1">
      <c r="A39" s="56"/>
      <c r="B39" s="46" t="s">
        <v>20</v>
      </c>
      <c r="C39" s="49" t="s">
        <v>45</v>
      </c>
      <c r="D39" s="48">
        <v>419</v>
      </c>
      <c r="E39" s="48">
        <v>359</v>
      </c>
      <c r="F39" s="42">
        <f>E39-D39</f>
        <v>-60</v>
      </c>
      <c r="G39" s="43"/>
      <c r="H39" s="42">
        <f>IF(D39=0,0,ROUND(E39/D39*100,1))</f>
        <v>85.7</v>
      </c>
      <c r="I39" s="43"/>
      <c r="J39" s="92" t="s">
        <v>29</v>
      </c>
      <c r="K39" s="93"/>
      <c r="L39" s="93"/>
      <c r="M39" s="93"/>
      <c r="N39" s="93"/>
      <c r="O39" s="93"/>
      <c r="P39" s="93"/>
      <c r="Q39" s="93"/>
      <c r="R39" s="93"/>
      <c r="S39" s="94"/>
    </row>
    <row r="40" spans="1:19" ht="200.1" customHeight="1">
      <c r="A40" s="56"/>
      <c r="B40" s="46"/>
      <c r="C40" s="49"/>
      <c r="D40" s="48"/>
      <c r="E40" s="48"/>
      <c r="F40" s="44"/>
      <c r="G40" s="45"/>
      <c r="H40" s="44"/>
      <c r="I40" s="45"/>
      <c r="J40" s="95"/>
      <c r="K40" s="96"/>
      <c r="L40" s="96"/>
      <c r="M40" s="96"/>
      <c r="N40" s="96"/>
      <c r="O40" s="96"/>
      <c r="P40" s="96"/>
      <c r="Q40" s="96"/>
      <c r="R40" s="96"/>
      <c r="S40" s="97"/>
    </row>
    <row r="41" spans="1:19" ht="41.25" customHeight="1">
      <c r="A41" s="56"/>
      <c r="B41" s="60" t="s">
        <v>21</v>
      </c>
      <c r="C41" s="70" t="s">
        <v>46</v>
      </c>
      <c r="D41" s="48">
        <v>465</v>
      </c>
      <c r="E41" s="48">
        <v>410</v>
      </c>
      <c r="F41" s="42">
        <f>E41-D41</f>
        <v>-55</v>
      </c>
      <c r="G41" s="43"/>
      <c r="H41" s="42">
        <f>IF(D41=0,0,ROUND(E41/D41*100,1))</f>
        <v>88.2</v>
      </c>
      <c r="I41" s="43"/>
      <c r="J41" s="92" t="s">
        <v>30</v>
      </c>
      <c r="K41" s="93"/>
      <c r="L41" s="93"/>
      <c r="M41" s="93"/>
      <c r="N41" s="93"/>
      <c r="O41" s="93"/>
      <c r="P41" s="93"/>
      <c r="Q41" s="93"/>
      <c r="R41" s="93"/>
      <c r="S41" s="94"/>
    </row>
    <row r="42" spans="1:19" ht="200.1" customHeight="1">
      <c r="A42" s="57"/>
      <c r="B42" s="61"/>
      <c r="C42" s="71"/>
      <c r="D42" s="48"/>
      <c r="E42" s="48"/>
      <c r="F42" s="44"/>
      <c r="G42" s="45"/>
      <c r="H42" s="44"/>
      <c r="I42" s="45"/>
      <c r="J42" s="120"/>
      <c r="K42" s="121"/>
      <c r="L42" s="121"/>
      <c r="M42" s="121"/>
      <c r="N42" s="121"/>
      <c r="O42" s="121"/>
      <c r="P42" s="121"/>
      <c r="Q42" s="121"/>
      <c r="R42" s="121"/>
      <c r="S42" s="122"/>
    </row>
    <row r="43" spans="1:19" ht="39" customHeight="1">
      <c r="A43" s="14"/>
      <c r="B43" s="15"/>
      <c r="C43" s="15"/>
      <c r="D43" s="15"/>
      <c r="E43" s="15"/>
      <c r="F43" s="15"/>
      <c r="G43" s="15"/>
      <c r="H43" s="15"/>
      <c r="I43" s="15"/>
      <c r="J43" s="15"/>
      <c r="K43" s="15"/>
      <c r="L43" s="15"/>
      <c r="M43" s="15"/>
      <c r="N43" s="15"/>
      <c r="O43" s="15"/>
      <c r="P43" s="15"/>
      <c r="Q43" s="15"/>
      <c r="R43" s="15"/>
      <c r="S43" s="15"/>
    </row>
    <row r="44" spans="1:19" ht="26.25" customHeight="1">
      <c r="A44" s="74" t="s">
        <v>6</v>
      </c>
      <c r="B44" s="77" t="s">
        <v>7</v>
      </c>
      <c r="C44" s="78"/>
      <c r="D44" s="53" t="s">
        <v>8</v>
      </c>
      <c r="E44" s="53"/>
      <c r="F44" s="53" t="s">
        <v>9</v>
      </c>
      <c r="G44" s="53"/>
      <c r="H44" s="53"/>
      <c r="I44" s="53"/>
      <c r="J44" s="113" t="s">
        <v>10</v>
      </c>
      <c r="K44" s="114"/>
      <c r="L44" s="114"/>
      <c r="M44" s="114"/>
      <c r="N44" s="114"/>
      <c r="O44" s="114"/>
      <c r="P44" s="114"/>
      <c r="Q44" s="114"/>
      <c r="R44" s="114"/>
      <c r="S44" s="114"/>
    </row>
    <row r="45" spans="1:19" ht="30" customHeight="1">
      <c r="A45" s="75"/>
      <c r="B45" s="79"/>
      <c r="C45" s="80"/>
      <c r="D45" s="12" t="s">
        <v>11</v>
      </c>
      <c r="E45" s="12" t="s">
        <v>12</v>
      </c>
      <c r="F45" s="53" t="s">
        <v>13</v>
      </c>
      <c r="G45" s="53"/>
      <c r="H45" s="53" t="s">
        <v>14</v>
      </c>
      <c r="I45" s="53"/>
      <c r="J45" s="115"/>
      <c r="K45" s="116"/>
      <c r="L45" s="116"/>
      <c r="M45" s="116"/>
      <c r="N45" s="116"/>
      <c r="O45" s="116"/>
      <c r="P45" s="116"/>
      <c r="Q45" s="116"/>
      <c r="R45" s="116"/>
      <c r="S45" s="116"/>
    </row>
    <row r="46" spans="1:19" ht="26.25" customHeight="1">
      <c r="A46" s="76"/>
      <c r="B46" s="81"/>
      <c r="C46" s="82"/>
      <c r="D46" s="13" t="s">
        <v>15</v>
      </c>
      <c r="E46" s="13" t="s">
        <v>16</v>
      </c>
      <c r="F46" s="54" t="s">
        <v>17</v>
      </c>
      <c r="G46" s="54"/>
      <c r="H46" s="54" t="s">
        <v>18</v>
      </c>
      <c r="I46" s="54"/>
      <c r="J46" s="117"/>
      <c r="K46" s="118"/>
      <c r="L46" s="118"/>
      <c r="M46" s="118"/>
      <c r="N46" s="118"/>
      <c r="O46" s="118"/>
      <c r="P46" s="118"/>
      <c r="Q46" s="118"/>
      <c r="R46" s="118"/>
      <c r="S46" s="118"/>
    </row>
    <row r="47" spans="1:19" ht="63" customHeight="1">
      <c r="A47" s="55">
        <v>4</v>
      </c>
      <c r="B47" s="58" t="s">
        <v>19</v>
      </c>
      <c r="C47" s="66" t="s">
        <v>47</v>
      </c>
      <c r="D47" s="68">
        <f>IF(D51=0,0,ROUND(D49/D51*100,1))</f>
        <v>84</v>
      </c>
      <c r="E47" s="68">
        <f>IF(E51=0,0,ROUND(E49/E51*100,1))</f>
        <v>79.400000000000006</v>
      </c>
      <c r="F47" s="42">
        <f>E47-D47</f>
        <v>-4.5999999999999943</v>
      </c>
      <c r="G47" s="43"/>
      <c r="H47" s="42">
        <f>IF(D47=0,0,ROUND(E47/D47*100,1))</f>
        <v>94.5</v>
      </c>
      <c r="I47" s="43"/>
      <c r="J47" s="92" t="s">
        <v>28</v>
      </c>
      <c r="K47" s="93"/>
      <c r="L47" s="93"/>
      <c r="M47" s="93"/>
      <c r="N47" s="93"/>
      <c r="O47" s="93"/>
      <c r="P47" s="93"/>
      <c r="Q47" s="93"/>
      <c r="R47" s="93"/>
      <c r="S47" s="94"/>
    </row>
    <row r="48" spans="1:19" ht="207.75" customHeight="1">
      <c r="A48" s="56"/>
      <c r="B48" s="59"/>
      <c r="C48" s="67"/>
      <c r="D48" s="69"/>
      <c r="E48" s="69"/>
      <c r="F48" s="44"/>
      <c r="G48" s="45"/>
      <c r="H48" s="44"/>
      <c r="I48" s="45"/>
      <c r="J48" s="126" t="s">
        <v>94</v>
      </c>
      <c r="K48" s="127"/>
      <c r="L48" s="127"/>
      <c r="M48" s="127"/>
      <c r="N48" s="127"/>
      <c r="O48" s="127"/>
      <c r="P48" s="127"/>
      <c r="Q48" s="127"/>
      <c r="R48" s="127"/>
      <c r="S48" s="128"/>
    </row>
    <row r="49" spans="1:20" ht="35.25" customHeight="1">
      <c r="A49" s="56"/>
      <c r="B49" s="60" t="s">
        <v>20</v>
      </c>
      <c r="C49" s="70" t="s">
        <v>48</v>
      </c>
      <c r="D49" s="48">
        <v>2795</v>
      </c>
      <c r="E49" s="48">
        <v>2755</v>
      </c>
      <c r="F49" s="42">
        <f>E49-D49</f>
        <v>-40</v>
      </c>
      <c r="G49" s="43"/>
      <c r="H49" s="42">
        <f>IF(D49=0,0,ROUND(E49/D49*100,1))</f>
        <v>98.6</v>
      </c>
      <c r="I49" s="43"/>
      <c r="J49" s="92" t="s">
        <v>29</v>
      </c>
      <c r="K49" s="93"/>
      <c r="L49" s="93"/>
      <c r="M49" s="93"/>
      <c r="N49" s="93"/>
      <c r="O49" s="93"/>
      <c r="P49" s="93"/>
      <c r="Q49" s="93"/>
      <c r="R49" s="93"/>
      <c r="S49" s="94"/>
    </row>
    <row r="50" spans="1:20" ht="218.25" customHeight="1">
      <c r="A50" s="56"/>
      <c r="B50" s="61"/>
      <c r="C50" s="71"/>
      <c r="D50" s="48"/>
      <c r="E50" s="48"/>
      <c r="F50" s="44"/>
      <c r="G50" s="45"/>
      <c r="H50" s="44"/>
      <c r="I50" s="45"/>
      <c r="J50" s="120"/>
      <c r="K50" s="121"/>
      <c r="L50" s="121"/>
      <c r="M50" s="121"/>
      <c r="N50" s="121"/>
      <c r="O50" s="121"/>
      <c r="P50" s="121"/>
      <c r="Q50" s="121"/>
      <c r="R50" s="121"/>
      <c r="S50" s="122"/>
    </row>
    <row r="51" spans="1:20" ht="38.25" customHeight="1">
      <c r="A51" s="56"/>
      <c r="B51" s="60" t="s">
        <v>21</v>
      </c>
      <c r="C51" s="70" t="s">
        <v>49</v>
      </c>
      <c r="D51" s="48">
        <v>3328</v>
      </c>
      <c r="E51" s="48">
        <v>3471</v>
      </c>
      <c r="F51" s="42">
        <f>E51-D51</f>
        <v>143</v>
      </c>
      <c r="G51" s="43"/>
      <c r="H51" s="42">
        <f>IF(D51=0,0,ROUND(E51/D51*100,1))</f>
        <v>104.3</v>
      </c>
      <c r="I51" s="43"/>
      <c r="J51" s="92" t="s">
        <v>30</v>
      </c>
      <c r="K51" s="93"/>
      <c r="L51" s="93"/>
      <c r="M51" s="93"/>
      <c r="N51" s="93"/>
      <c r="O51" s="93"/>
      <c r="P51" s="93"/>
      <c r="Q51" s="93"/>
      <c r="R51" s="93"/>
      <c r="S51" s="94"/>
    </row>
    <row r="52" spans="1:20" ht="200.1" customHeight="1">
      <c r="A52" s="57"/>
      <c r="B52" s="61"/>
      <c r="C52" s="71"/>
      <c r="D52" s="48"/>
      <c r="E52" s="48"/>
      <c r="F52" s="44"/>
      <c r="G52" s="45"/>
      <c r="H52" s="44"/>
      <c r="I52" s="45"/>
      <c r="J52" s="120"/>
      <c r="K52" s="121"/>
      <c r="L52" s="121"/>
      <c r="M52" s="121"/>
      <c r="N52" s="121"/>
      <c r="O52" s="121"/>
      <c r="P52" s="121"/>
      <c r="Q52" s="121"/>
      <c r="R52" s="121"/>
      <c r="S52" s="122"/>
    </row>
    <row r="53" spans="1:20" ht="355.5" customHeight="1">
      <c r="A53" s="29" t="s">
        <v>33</v>
      </c>
      <c r="B53" s="72"/>
      <c r="C53" s="72"/>
      <c r="D53" s="72"/>
      <c r="E53" s="72"/>
      <c r="F53" s="72"/>
      <c r="G53" s="72"/>
      <c r="H53" s="72"/>
      <c r="I53" s="72"/>
      <c r="J53" s="72"/>
      <c r="K53" s="72"/>
      <c r="L53" s="72"/>
      <c r="M53" s="72"/>
      <c r="N53" s="72"/>
      <c r="O53" s="72"/>
      <c r="P53" s="72"/>
      <c r="Q53" s="72"/>
      <c r="R53" s="72"/>
      <c r="S53" s="73"/>
    </row>
    <row r="54" spans="1:20" ht="36" customHeight="1">
      <c r="A54" s="74" t="s">
        <v>6</v>
      </c>
      <c r="B54" s="77" t="s">
        <v>7</v>
      </c>
      <c r="C54" s="78"/>
      <c r="D54" s="53" t="s">
        <v>8</v>
      </c>
      <c r="E54" s="53"/>
      <c r="F54" s="53" t="s">
        <v>9</v>
      </c>
      <c r="G54" s="53"/>
      <c r="H54" s="53"/>
      <c r="I54" s="53"/>
      <c r="J54" s="113" t="s">
        <v>10</v>
      </c>
      <c r="K54" s="114"/>
      <c r="L54" s="114"/>
      <c r="M54" s="114"/>
      <c r="N54" s="114"/>
      <c r="O54" s="114"/>
      <c r="P54" s="114"/>
      <c r="Q54" s="114"/>
      <c r="R54" s="114"/>
      <c r="S54" s="114"/>
    </row>
    <row r="55" spans="1:20" ht="30" customHeight="1">
      <c r="A55" s="75"/>
      <c r="B55" s="79"/>
      <c r="C55" s="80"/>
      <c r="D55" s="16" t="s">
        <v>11</v>
      </c>
      <c r="E55" s="16" t="s">
        <v>12</v>
      </c>
      <c r="F55" s="53" t="s">
        <v>13</v>
      </c>
      <c r="G55" s="53"/>
      <c r="H55" s="53" t="s">
        <v>14</v>
      </c>
      <c r="I55" s="53"/>
      <c r="J55" s="115"/>
      <c r="K55" s="116"/>
      <c r="L55" s="116"/>
      <c r="M55" s="116"/>
      <c r="N55" s="116"/>
      <c r="O55" s="116"/>
      <c r="P55" s="116"/>
      <c r="Q55" s="116"/>
      <c r="R55" s="116"/>
      <c r="S55" s="116"/>
    </row>
    <row r="56" spans="1:20" ht="35.25" customHeight="1">
      <c r="A56" s="76"/>
      <c r="B56" s="81"/>
      <c r="C56" s="82"/>
      <c r="D56" s="17" t="s">
        <v>15</v>
      </c>
      <c r="E56" s="17" t="s">
        <v>16</v>
      </c>
      <c r="F56" s="54" t="s">
        <v>17</v>
      </c>
      <c r="G56" s="54"/>
      <c r="H56" s="54" t="s">
        <v>18</v>
      </c>
      <c r="I56" s="54"/>
      <c r="J56" s="117"/>
      <c r="K56" s="118"/>
      <c r="L56" s="118"/>
      <c r="M56" s="118"/>
      <c r="N56" s="118"/>
      <c r="O56" s="118"/>
      <c r="P56" s="118"/>
      <c r="Q56" s="118"/>
      <c r="R56" s="118"/>
      <c r="S56" s="118"/>
    </row>
    <row r="57" spans="1:20" ht="62.25" customHeight="1">
      <c r="A57" s="55">
        <v>5</v>
      </c>
      <c r="B57" s="58" t="s">
        <v>19</v>
      </c>
      <c r="C57" s="40" t="s">
        <v>50</v>
      </c>
      <c r="D57" s="41">
        <f>IF(D61=0,0,ROUND(D59/D61*100,1))</f>
        <v>18.600000000000001</v>
      </c>
      <c r="E57" s="41">
        <f>IF(E61=0,0,ROUND(E59/E61*100,1))</f>
        <v>33.1</v>
      </c>
      <c r="F57" s="41">
        <f>E57-D57</f>
        <v>14.5</v>
      </c>
      <c r="G57" s="41"/>
      <c r="H57" s="41">
        <f>IF(D57=0,0,ROUND(E57/D57*100,1))</f>
        <v>178</v>
      </c>
      <c r="I57" s="41"/>
      <c r="J57" s="92" t="s">
        <v>28</v>
      </c>
      <c r="K57" s="93"/>
      <c r="L57" s="93"/>
      <c r="M57" s="93"/>
      <c r="N57" s="93"/>
      <c r="O57" s="93"/>
      <c r="P57" s="93"/>
      <c r="Q57" s="93"/>
      <c r="R57" s="93"/>
      <c r="S57" s="94"/>
    </row>
    <row r="58" spans="1:20" ht="200.1" customHeight="1">
      <c r="A58" s="56"/>
      <c r="B58" s="59"/>
      <c r="C58" s="40"/>
      <c r="D58" s="41"/>
      <c r="E58" s="41"/>
      <c r="F58" s="41"/>
      <c r="G58" s="41"/>
      <c r="H58" s="41"/>
      <c r="I58" s="41"/>
      <c r="J58" s="126" t="s">
        <v>95</v>
      </c>
      <c r="K58" s="127"/>
      <c r="L58" s="127"/>
      <c r="M58" s="127"/>
      <c r="N58" s="127"/>
      <c r="O58" s="127"/>
      <c r="P58" s="127"/>
      <c r="Q58" s="127"/>
      <c r="R58" s="127"/>
      <c r="S58" s="128"/>
    </row>
    <row r="59" spans="1:20" ht="34.5" customHeight="1">
      <c r="A59" s="56"/>
      <c r="B59" s="60" t="s">
        <v>20</v>
      </c>
      <c r="C59" s="47" t="s">
        <v>51</v>
      </c>
      <c r="D59" s="48">
        <v>2150</v>
      </c>
      <c r="E59" s="48">
        <v>2859</v>
      </c>
      <c r="F59" s="41">
        <f t="shared" ref="F59" si="4">E59-D59</f>
        <v>709</v>
      </c>
      <c r="G59" s="41"/>
      <c r="H59" s="41">
        <f t="shared" ref="H59" si="5">IF(D59=0,0,ROUND(E59/D59*100,1))</f>
        <v>133</v>
      </c>
      <c r="I59" s="41"/>
      <c r="J59" s="92" t="s">
        <v>29</v>
      </c>
      <c r="K59" s="93"/>
      <c r="L59" s="93"/>
      <c r="M59" s="93"/>
      <c r="N59" s="93"/>
      <c r="O59" s="93"/>
      <c r="P59" s="93"/>
      <c r="Q59" s="93"/>
      <c r="R59" s="93"/>
      <c r="S59" s="94"/>
    </row>
    <row r="60" spans="1:20" ht="200.1" customHeight="1">
      <c r="A60" s="56"/>
      <c r="B60" s="61"/>
      <c r="C60" s="47"/>
      <c r="D60" s="48"/>
      <c r="E60" s="48"/>
      <c r="F60" s="41"/>
      <c r="G60" s="41"/>
      <c r="H60" s="41"/>
      <c r="I60" s="41"/>
      <c r="J60" s="120" t="s">
        <v>96</v>
      </c>
      <c r="K60" s="121"/>
      <c r="L60" s="121"/>
      <c r="M60" s="121"/>
      <c r="N60" s="121"/>
      <c r="O60" s="121"/>
      <c r="P60" s="121"/>
      <c r="Q60" s="121"/>
      <c r="R60" s="121"/>
      <c r="S60" s="122"/>
    </row>
    <row r="61" spans="1:20" ht="34.5" customHeight="1">
      <c r="A61" s="56"/>
      <c r="B61" s="60" t="s">
        <v>21</v>
      </c>
      <c r="C61" s="49" t="s">
        <v>52</v>
      </c>
      <c r="D61" s="48">
        <v>11550</v>
      </c>
      <c r="E61" s="48">
        <v>8646</v>
      </c>
      <c r="F61" s="41">
        <f>E61-D61</f>
        <v>-2904</v>
      </c>
      <c r="G61" s="41"/>
      <c r="H61" s="41">
        <f>IF(D61=0,0,ROUND(E61/D61*100,1))</f>
        <v>74.900000000000006</v>
      </c>
      <c r="I61" s="41"/>
      <c r="J61" s="92" t="s">
        <v>30</v>
      </c>
      <c r="K61" s="93"/>
      <c r="L61" s="93"/>
      <c r="M61" s="93"/>
      <c r="N61" s="93"/>
      <c r="O61" s="93"/>
      <c r="P61" s="93"/>
      <c r="Q61" s="93"/>
      <c r="R61" s="93"/>
      <c r="S61" s="94"/>
    </row>
    <row r="62" spans="1:20" ht="200.1" customHeight="1">
      <c r="A62" s="57"/>
      <c r="B62" s="61"/>
      <c r="C62" s="49"/>
      <c r="D62" s="48"/>
      <c r="E62" s="48"/>
      <c r="F62" s="41"/>
      <c r="G62" s="41"/>
      <c r="H62" s="41"/>
      <c r="I62" s="41"/>
      <c r="J62" s="120"/>
      <c r="K62" s="121"/>
      <c r="L62" s="121"/>
      <c r="M62" s="121"/>
      <c r="N62" s="121"/>
      <c r="O62" s="121"/>
      <c r="P62" s="121"/>
      <c r="Q62" s="121"/>
      <c r="R62" s="121"/>
      <c r="S62" s="122"/>
    </row>
    <row r="63" spans="1:20" s="22" customFormat="1" ht="36" customHeight="1">
      <c r="A63" s="27"/>
      <c r="B63" s="23"/>
      <c r="C63" s="24"/>
      <c r="D63" s="25"/>
      <c r="E63" s="25"/>
      <c r="F63" s="26"/>
      <c r="G63" s="26"/>
      <c r="H63" s="26"/>
      <c r="I63" s="26"/>
      <c r="J63" s="129"/>
      <c r="K63" s="129"/>
      <c r="L63" s="129"/>
      <c r="M63" s="129"/>
      <c r="N63" s="129"/>
      <c r="O63" s="129"/>
      <c r="P63" s="129"/>
      <c r="Q63" s="129"/>
      <c r="R63" s="129"/>
      <c r="S63" s="130"/>
      <c r="T63" s="131"/>
    </row>
    <row r="64" spans="1:20" s="22" customFormat="1" ht="36.75" customHeight="1">
      <c r="A64" s="50" t="s">
        <v>6</v>
      </c>
      <c r="B64" s="52" t="s">
        <v>7</v>
      </c>
      <c r="C64" s="52"/>
      <c r="D64" s="53" t="s">
        <v>8</v>
      </c>
      <c r="E64" s="53"/>
      <c r="F64" s="53" t="s">
        <v>9</v>
      </c>
      <c r="G64" s="53"/>
      <c r="H64" s="53"/>
      <c r="I64" s="53"/>
      <c r="J64" s="123" t="s">
        <v>10</v>
      </c>
      <c r="K64" s="123"/>
      <c r="L64" s="123"/>
      <c r="M64" s="123"/>
      <c r="N64" s="123"/>
      <c r="O64" s="123"/>
      <c r="P64" s="123"/>
      <c r="Q64" s="123"/>
      <c r="R64" s="123"/>
      <c r="S64" s="123"/>
      <c r="T64" s="131"/>
    </row>
    <row r="65" spans="1:19" ht="30.75" customHeight="1">
      <c r="A65" s="51"/>
      <c r="B65" s="52"/>
      <c r="C65" s="52"/>
      <c r="D65" s="20" t="s">
        <v>11</v>
      </c>
      <c r="E65" s="20" t="s">
        <v>12</v>
      </c>
      <c r="F65" s="53" t="s">
        <v>13</v>
      </c>
      <c r="G65" s="53"/>
      <c r="H65" s="53" t="s">
        <v>14</v>
      </c>
      <c r="I65" s="53"/>
      <c r="J65" s="123"/>
      <c r="K65" s="123"/>
      <c r="L65" s="123"/>
      <c r="M65" s="123"/>
      <c r="N65" s="123"/>
      <c r="O65" s="123"/>
      <c r="P65" s="123"/>
      <c r="Q65" s="123"/>
      <c r="R65" s="123"/>
      <c r="S65" s="123"/>
    </row>
    <row r="66" spans="1:19" ht="29.25" customHeight="1">
      <c r="A66" s="51"/>
      <c r="B66" s="52"/>
      <c r="C66" s="52"/>
      <c r="D66" s="21" t="s">
        <v>15</v>
      </c>
      <c r="E66" s="21" t="s">
        <v>16</v>
      </c>
      <c r="F66" s="54" t="s">
        <v>17</v>
      </c>
      <c r="G66" s="54"/>
      <c r="H66" s="54" t="s">
        <v>18</v>
      </c>
      <c r="I66" s="54"/>
      <c r="J66" s="123"/>
      <c r="K66" s="123"/>
      <c r="L66" s="123"/>
      <c r="M66" s="123"/>
      <c r="N66" s="123"/>
      <c r="O66" s="123"/>
      <c r="P66" s="123"/>
      <c r="Q66" s="123"/>
      <c r="R66" s="123"/>
      <c r="S66" s="123"/>
    </row>
    <row r="67" spans="1:19" ht="62.25" customHeight="1">
      <c r="A67" s="38">
        <v>6</v>
      </c>
      <c r="B67" s="39" t="s">
        <v>19</v>
      </c>
      <c r="C67" s="40" t="s">
        <v>53</v>
      </c>
      <c r="D67" s="41">
        <f>IF(D71=0,0,ROUND(D69/D71*100,1))</f>
        <v>0</v>
      </c>
      <c r="E67" s="41">
        <f>IF(E71=0,0,ROUND(E69/E71*100,1))</f>
        <v>0</v>
      </c>
      <c r="F67" s="41">
        <f>E67-D67</f>
        <v>0</v>
      </c>
      <c r="G67" s="41"/>
      <c r="H67" s="41">
        <f>IF(D67=0,0,ROUND(E67/D67*100,1))</f>
        <v>0</v>
      </c>
      <c r="I67" s="41"/>
      <c r="J67" s="124" t="s">
        <v>28</v>
      </c>
      <c r="K67" s="124"/>
      <c r="L67" s="124"/>
      <c r="M67" s="124"/>
      <c r="N67" s="124"/>
      <c r="O67" s="124"/>
      <c r="P67" s="124"/>
      <c r="Q67" s="124"/>
      <c r="R67" s="124"/>
      <c r="S67" s="124"/>
    </row>
    <row r="68" spans="1:19" ht="200.1" customHeight="1">
      <c r="A68" s="38"/>
      <c r="B68" s="39"/>
      <c r="C68" s="40"/>
      <c r="D68" s="41"/>
      <c r="E68" s="41"/>
      <c r="F68" s="41"/>
      <c r="G68" s="41"/>
      <c r="H68" s="41"/>
      <c r="I68" s="41"/>
      <c r="J68" s="132"/>
      <c r="K68" s="132"/>
      <c r="L68" s="132"/>
      <c r="M68" s="132"/>
      <c r="N68" s="132"/>
      <c r="O68" s="132"/>
      <c r="P68" s="132"/>
      <c r="Q68" s="132"/>
      <c r="R68" s="132"/>
      <c r="S68" s="132"/>
    </row>
    <row r="69" spans="1:19" ht="37.5" customHeight="1">
      <c r="A69" s="38"/>
      <c r="B69" s="46" t="s">
        <v>20</v>
      </c>
      <c r="C69" s="47" t="s">
        <v>54</v>
      </c>
      <c r="D69" s="48"/>
      <c r="E69" s="48"/>
      <c r="F69" s="41">
        <f t="shared" ref="F69" si="6">E69-D69</f>
        <v>0</v>
      </c>
      <c r="G69" s="41"/>
      <c r="H69" s="41">
        <f t="shared" ref="H69" si="7">IF(D69=0,0,ROUND(E69/D69*100,1))</f>
        <v>0</v>
      </c>
      <c r="I69" s="41"/>
      <c r="J69" s="124" t="s">
        <v>29</v>
      </c>
      <c r="K69" s="124"/>
      <c r="L69" s="124"/>
      <c r="M69" s="124"/>
      <c r="N69" s="124"/>
      <c r="O69" s="124"/>
      <c r="P69" s="124"/>
      <c r="Q69" s="124"/>
      <c r="R69" s="124"/>
      <c r="S69" s="124"/>
    </row>
    <row r="70" spans="1:19" ht="200.1" customHeight="1">
      <c r="A70" s="38"/>
      <c r="B70" s="46"/>
      <c r="C70" s="47"/>
      <c r="D70" s="48"/>
      <c r="E70" s="48"/>
      <c r="F70" s="41"/>
      <c r="G70" s="41"/>
      <c r="H70" s="41"/>
      <c r="I70" s="41"/>
      <c r="J70" s="125"/>
      <c r="K70" s="125"/>
      <c r="L70" s="125"/>
      <c r="M70" s="125"/>
      <c r="N70" s="125"/>
      <c r="O70" s="125"/>
      <c r="P70" s="125"/>
      <c r="Q70" s="125"/>
      <c r="R70" s="125"/>
      <c r="S70" s="125"/>
    </row>
    <row r="71" spans="1:19" ht="32.25" customHeight="1">
      <c r="A71" s="38"/>
      <c r="B71" s="46" t="s">
        <v>21</v>
      </c>
      <c r="C71" s="49" t="s">
        <v>55</v>
      </c>
      <c r="D71" s="48"/>
      <c r="E71" s="48"/>
      <c r="F71" s="41">
        <f>E71-D71</f>
        <v>0</v>
      </c>
      <c r="G71" s="41"/>
      <c r="H71" s="41">
        <f>IF(D71=0,0,ROUND(E71/D71*100,1))</f>
        <v>0</v>
      </c>
      <c r="I71" s="41"/>
      <c r="J71" s="124" t="s">
        <v>30</v>
      </c>
      <c r="K71" s="124"/>
      <c r="L71" s="124"/>
      <c r="M71" s="124"/>
      <c r="N71" s="124"/>
      <c r="O71" s="124"/>
      <c r="P71" s="124"/>
      <c r="Q71" s="124"/>
      <c r="R71" s="124"/>
      <c r="S71" s="124"/>
    </row>
    <row r="72" spans="1:19" ht="200.1" customHeight="1">
      <c r="A72" s="38"/>
      <c r="B72" s="46"/>
      <c r="C72" s="49"/>
      <c r="D72" s="48"/>
      <c r="E72" s="48"/>
      <c r="F72" s="41"/>
      <c r="G72" s="41"/>
      <c r="H72" s="41"/>
      <c r="I72" s="41"/>
      <c r="J72" s="125"/>
      <c r="K72" s="125"/>
      <c r="L72" s="125"/>
      <c r="M72" s="125"/>
      <c r="N72" s="125"/>
      <c r="O72" s="125"/>
      <c r="P72" s="125"/>
      <c r="Q72" s="125"/>
      <c r="R72" s="125"/>
      <c r="S72" s="125"/>
    </row>
    <row r="73" spans="1:19" ht="354.95" customHeight="1">
      <c r="A73" s="29" t="s">
        <v>31</v>
      </c>
      <c r="B73" s="30"/>
      <c r="C73" s="30"/>
      <c r="D73" s="30"/>
      <c r="E73" s="30"/>
      <c r="F73" s="30"/>
      <c r="G73" s="30"/>
      <c r="H73" s="30"/>
      <c r="I73" s="30"/>
      <c r="J73" s="30"/>
      <c r="K73" s="30"/>
      <c r="L73" s="30"/>
      <c r="M73" s="30"/>
      <c r="N73" s="30"/>
      <c r="O73" s="30"/>
      <c r="P73" s="30"/>
      <c r="Q73" s="30"/>
      <c r="R73" s="30"/>
      <c r="S73" s="31"/>
    </row>
    <row r="74" spans="1:19" ht="45" customHeight="1">
      <c r="A74" s="74" t="s">
        <v>6</v>
      </c>
      <c r="B74" s="77" t="s">
        <v>7</v>
      </c>
      <c r="C74" s="78"/>
      <c r="D74" s="53" t="s">
        <v>8</v>
      </c>
      <c r="E74" s="53"/>
      <c r="F74" s="53" t="s">
        <v>9</v>
      </c>
      <c r="G74" s="53"/>
      <c r="H74" s="53"/>
      <c r="I74" s="53"/>
      <c r="J74" s="113" t="s">
        <v>10</v>
      </c>
      <c r="K74" s="114"/>
      <c r="L74" s="114"/>
      <c r="M74" s="114"/>
      <c r="N74" s="114"/>
      <c r="O74" s="114"/>
      <c r="P74" s="114"/>
      <c r="Q74" s="114"/>
      <c r="R74" s="114"/>
      <c r="S74" s="114"/>
    </row>
    <row r="75" spans="1:19" ht="30" customHeight="1">
      <c r="A75" s="75"/>
      <c r="B75" s="79"/>
      <c r="C75" s="80"/>
      <c r="D75" s="20" t="s">
        <v>11</v>
      </c>
      <c r="E75" s="20" t="s">
        <v>12</v>
      </c>
      <c r="F75" s="53" t="s">
        <v>13</v>
      </c>
      <c r="G75" s="53"/>
      <c r="H75" s="53" t="s">
        <v>14</v>
      </c>
      <c r="I75" s="53"/>
      <c r="J75" s="115"/>
      <c r="K75" s="116"/>
      <c r="L75" s="116"/>
      <c r="M75" s="116"/>
      <c r="N75" s="116"/>
      <c r="O75" s="116"/>
      <c r="P75" s="116"/>
      <c r="Q75" s="116"/>
      <c r="R75" s="116"/>
      <c r="S75" s="116"/>
    </row>
    <row r="76" spans="1:19" ht="30" customHeight="1">
      <c r="A76" s="76"/>
      <c r="B76" s="81"/>
      <c r="C76" s="82"/>
      <c r="D76" s="21" t="s">
        <v>15</v>
      </c>
      <c r="E76" s="21" t="s">
        <v>16</v>
      </c>
      <c r="F76" s="54" t="s">
        <v>17</v>
      </c>
      <c r="G76" s="54"/>
      <c r="H76" s="54" t="s">
        <v>18</v>
      </c>
      <c r="I76" s="54"/>
      <c r="J76" s="117"/>
      <c r="K76" s="118"/>
      <c r="L76" s="118"/>
      <c r="M76" s="118"/>
      <c r="N76" s="118"/>
      <c r="O76" s="118"/>
      <c r="P76" s="118"/>
      <c r="Q76" s="118"/>
      <c r="R76" s="118"/>
      <c r="S76" s="118"/>
    </row>
    <row r="77" spans="1:19" ht="68.25" customHeight="1">
      <c r="A77" s="55">
        <v>7</v>
      </c>
      <c r="B77" s="58" t="s">
        <v>19</v>
      </c>
      <c r="C77" s="66" t="s">
        <v>56</v>
      </c>
      <c r="D77" s="68">
        <f>IF(D81=0,0,ROUND(D79/D81*100,1))</f>
        <v>99.5</v>
      </c>
      <c r="E77" s="68">
        <f>IF(E81=0,0,ROUND(E79/E81*100,1))</f>
        <v>115</v>
      </c>
      <c r="F77" s="42">
        <f>E77-D77</f>
        <v>15.5</v>
      </c>
      <c r="G77" s="43"/>
      <c r="H77" s="42">
        <f>IF(D77=0,0,ROUND(E77/D77*100,1))</f>
        <v>115.6</v>
      </c>
      <c r="I77" s="43"/>
      <c r="J77" s="92" t="s">
        <v>28</v>
      </c>
      <c r="K77" s="93"/>
      <c r="L77" s="93"/>
      <c r="M77" s="93"/>
      <c r="N77" s="93"/>
      <c r="O77" s="93"/>
      <c r="P77" s="93"/>
      <c r="Q77" s="93"/>
      <c r="R77" s="93"/>
      <c r="S77" s="94"/>
    </row>
    <row r="78" spans="1:19" ht="199.5" customHeight="1">
      <c r="A78" s="56"/>
      <c r="B78" s="59"/>
      <c r="C78" s="67"/>
      <c r="D78" s="69"/>
      <c r="E78" s="69"/>
      <c r="F78" s="44"/>
      <c r="G78" s="45"/>
      <c r="H78" s="44"/>
      <c r="I78" s="45"/>
      <c r="J78" s="126" t="s">
        <v>97</v>
      </c>
      <c r="K78" s="127"/>
      <c r="L78" s="127"/>
      <c r="M78" s="127"/>
      <c r="N78" s="127"/>
      <c r="O78" s="127"/>
      <c r="P78" s="127"/>
      <c r="Q78" s="127"/>
      <c r="R78" s="127"/>
      <c r="S78" s="128"/>
    </row>
    <row r="79" spans="1:19" ht="39.75" customHeight="1">
      <c r="A79" s="56"/>
      <c r="B79" s="60" t="s">
        <v>20</v>
      </c>
      <c r="C79" s="83" t="s">
        <v>57</v>
      </c>
      <c r="D79" s="48">
        <v>25920</v>
      </c>
      <c r="E79" s="48">
        <v>29949</v>
      </c>
      <c r="F79" s="42">
        <f t="shared" ref="F79" si="8">E79-D79</f>
        <v>4029</v>
      </c>
      <c r="G79" s="43"/>
      <c r="H79" s="42">
        <f t="shared" ref="H79" si="9">IF(D79=0,0,ROUND(E79/D79*100,1))</f>
        <v>115.5</v>
      </c>
      <c r="I79" s="43"/>
      <c r="J79" s="92" t="s">
        <v>35</v>
      </c>
      <c r="K79" s="93"/>
      <c r="L79" s="93"/>
      <c r="M79" s="93"/>
      <c r="N79" s="93"/>
      <c r="O79" s="93"/>
      <c r="P79" s="93"/>
      <c r="Q79" s="93"/>
      <c r="R79" s="93"/>
      <c r="S79" s="94"/>
    </row>
    <row r="80" spans="1:19" ht="200.1" customHeight="1">
      <c r="A80" s="56"/>
      <c r="B80" s="61"/>
      <c r="C80" s="84"/>
      <c r="D80" s="48"/>
      <c r="E80" s="48"/>
      <c r="F80" s="44"/>
      <c r="G80" s="45"/>
      <c r="H80" s="44"/>
      <c r="I80" s="45"/>
      <c r="J80" s="120" t="s">
        <v>84</v>
      </c>
      <c r="K80" s="121"/>
      <c r="L80" s="121"/>
      <c r="M80" s="121"/>
      <c r="N80" s="121"/>
      <c r="O80" s="121"/>
      <c r="P80" s="121"/>
      <c r="Q80" s="121"/>
      <c r="R80" s="121"/>
      <c r="S80" s="122"/>
    </row>
    <row r="81" spans="1:19" ht="36" customHeight="1">
      <c r="A81" s="56"/>
      <c r="B81" s="60" t="s">
        <v>21</v>
      </c>
      <c r="C81" s="70" t="s">
        <v>58</v>
      </c>
      <c r="D81" s="48">
        <v>26050</v>
      </c>
      <c r="E81" s="48">
        <v>26050</v>
      </c>
      <c r="F81" s="42">
        <f>E81-D81</f>
        <v>0</v>
      </c>
      <c r="G81" s="43"/>
      <c r="H81" s="42">
        <f>IF(D81=0,0,ROUND(E81/D81*100,1))</f>
        <v>100</v>
      </c>
      <c r="I81" s="43"/>
      <c r="J81" s="92" t="s">
        <v>27</v>
      </c>
      <c r="K81" s="93"/>
      <c r="L81" s="93"/>
      <c r="M81" s="93"/>
      <c r="N81" s="93"/>
      <c r="O81" s="93"/>
      <c r="P81" s="93"/>
      <c r="Q81" s="93"/>
      <c r="R81" s="93"/>
      <c r="S81" s="94"/>
    </row>
    <row r="82" spans="1:19" ht="200.1" customHeight="1">
      <c r="A82" s="57"/>
      <c r="B82" s="61"/>
      <c r="C82" s="71"/>
      <c r="D82" s="48"/>
      <c r="E82" s="48"/>
      <c r="F82" s="44"/>
      <c r="G82" s="45"/>
      <c r="H82" s="44"/>
      <c r="I82" s="45"/>
      <c r="J82" s="125" t="s">
        <v>85</v>
      </c>
      <c r="K82" s="125"/>
      <c r="L82" s="125"/>
      <c r="M82" s="125"/>
      <c r="N82" s="125"/>
      <c r="O82" s="125"/>
      <c r="P82" s="125"/>
      <c r="Q82" s="125"/>
      <c r="R82" s="125"/>
      <c r="S82" s="125"/>
    </row>
    <row r="83" spans="1:19" ht="39" customHeight="1">
      <c r="A83" s="14"/>
      <c r="B83" s="15"/>
      <c r="C83" s="15"/>
      <c r="D83" s="15"/>
      <c r="E83" s="15"/>
      <c r="F83" s="15"/>
      <c r="G83" s="15"/>
      <c r="H83" s="15"/>
      <c r="I83" s="15"/>
      <c r="J83" s="15"/>
      <c r="K83" s="15"/>
      <c r="L83" s="15"/>
      <c r="M83" s="15"/>
      <c r="N83" s="15"/>
      <c r="O83" s="15"/>
      <c r="P83" s="15"/>
      <c r="Q83" s="15"/>
      <c r="R83" s="15"/>
      <c r="S83" s="15"/>
    </row>
    <row r="84" spans="1:19" ht="26.25" customHeight="1">
      <c r="A84" s="50" t="s">
        <v>6</v>
      </c>
      <c r="B84" s="52" t="s">
        <v>7</v>
      </c>
      <c r="C84" s="52"/>
      <c r="D84" s="53" t="s">
        <v>8</v>
      </c>
      <c r="E84" s="53"/>
      <c r="F84" s="53" t="s">
        <v>9</v>
      </c>
      <c r="G84" s="53"/>
      <c r="H84" s="53"/>
      <c r="I84" s="53"/>
      <c r="J84" s="123" t="s">
        <v>10</v>
      </c>
      <c r="K84" s="123"/>
      <c r="L84" s="123"/>
      <c r="M84" s="123"/>
      <c r="N84" s="123"/>
      <c r="O84" s="123"/>
      <c r="P84" s="123"/>
      <c r="Q84" s="123"/>
      <c r="R84" s="123"/>
      <c r="S84" s="123"/>
    </row>
    <row r="85" spans="1:19" ht="30" customHeight="1">
      <c r="A85" s="51"/>
      <c r="B85" s="52"/>
      <c r="C85" s="52"/>
      <c r="D85" s="20" t="s">
        <v>11</v>
      </c>
      <c r="E85" s="20" t="s">
        <v>12</v>
      </c>
      <c r="F85" s="53" t="s">
        <v>13</v>
      </c>
      <c r="G85" s="53"/>
      <c r="H85" s="53" t="s">
        <v>14</v>
      </c>
      <c r="I85" s="53"/>
      <c r="J85" s="123"/>
      <c r="K85" s="123"/>
      <c r="L85" s="123"/>
      <c r="M85" s="123"/>
      <c r="N85" s="123"/>
      <c r="O85" s="123"/>
      <c r="P85" s="123"/>
      <c r="Q85" s="123"/>
      <c r="R85" s="123"/>
      <c r="S85" s="123"/>
    </row>
    <row r="86" spans="1:19" ht="26.25" customHeight="1">
      <c r="A86" s="51"/>
      <c r="B86" s="52"/>
      <c r="C86" s="52"/>
      <c r="D86" s="21" t="s">
        <v>15</v>
      </c>
      <c r="E86" s="21" t="s">
        <v>16</v>
      </c>
      <c r="F86" s="54" t="s">
        <v>17</v>
      </c>
      <c r="G86" s="54"/>
      <c r="H86" s="54" t="s">
        <v>18</v>
      </c>
      <c r="I86" s="54"/>
      <c r="J86" s="123"/>
      <c r="K86" s="123"/>
      <c r="L86" s="123"/>
      <c r="M86" s="123"/>
      <c r="N86" s="123"/>
      <c r="O86" s="123"/>
      <c r="P86" s="123"/>
      <c r="Q86" s="123"/>
      <c r="R86" s="123"/>
      <c r="S86" s="123"/>
    </row>
    <row r="87" spans="1:19" ht="63" customHeight="1">
      <c r="A87" s="55">
        <v>8</v>
      </c>
      <c r="B87" s="39" t="s">
        <v>19</v>
      </c>
      <c r="C87" s="66" t="s">
        <v>59</v>
      </c>
      <c r="D87" s="41">
        <f>IF(D91=0,0,ROUND(D89/D91*100,1))</f>
        <v>90</v>
      </c>
      <c r="E87" s="41">
        <f>IF(E91=0,0,ROUND(E89/E91*100,1))</f>
        <v>89</v>
      </c>
      <c r="F87" s="41">
        <f>E87-D87</f>
        <v>-1</v>
      </c>
      <c r="G87" s="41"/>
      <c r="H87" s="41">
        <f>IF(D87=0,0,ROUND(E87/D87*100,1))</f>
        <v>98.9</v>
      </c>
      <c r="I87" s="41"/>
      <c r="J87" s="124" t="s">
        <v>28</v>
      </c>
      <c r="K87" s="124"/>
      <c r="L87" s="124"/>
      <c r="M87" s="124"/>
      <c r="N87" s="124"/>
      <c r="O87" s="124"/>
      <c r="P87" s="124"/>
      <c r="Q87" s="124"/>
      <c r="R87" s="124"/>
      <c r="S87" s="124"/>
    </row>
    <row r="88" spans="1:19" ht="200.1" customHeight="1">
      <c r="A88" s="56"/>
      <c r="B88" s="39"/>
      <c r="C88" s="67"/>
      <c r="D88" s="41"/>
      <c r="E88" s="41"/>
      <c r="F88" s="41"/>
      <c r="G88" s="41"/>
      <c r="H88" s="41"/>
      <c r="I88" s="41"/>
      <c r="J88" s="119" t="s">
        <v>86</v>
      </c>
      <c r="K88" s="119"/>
      <c r="L88" s="119"/>
      <c r="M88" s="119"/>
      <c r="N88" s="119"/>
      <c r="O88" s="119"/>
      <c r="P88" s="119"/>
      <c r="Q88" s="119"/>
      <c r="R88" s="119"/>
      <c r="S88" s="119"/>
    </row>
    <row r="89" spans="1:19" ht="38.25" customHeight="1">
      <c r="A89" s="56"/>
      <c r="B89" s="46" t="s">
        <v>20</v>
      </c>
      <c r="C89" s="70" t="s">
        <v>60</v>
      </c>
      <c r="D89" s="48">
        <v>234</v>
      </c>
      <c r="E89" s="48">
        <v>187</v>
      </c>
      <c r="F89" s="41">
        <f t="shared" ref="F89" si="10">E89-D89</f>
        <v>-47</v>
      </c>
      <c r="G89" s="41"/>
      <c r="H89" s="41">
        <f t="shared" ref="H89" si="11">IF(D89=0,0,ROUND(E89/D89*100,1))</f>
        <v>79.900000000000006</v>
      </c>
      <c r="I89" s="41"/>
      <c r="J89" s="124" t="s">
        <v>35</v>
      </c>
      <c r="K89" s="124"/>
      <c r="L89" s="124"/>
      <c r="M89" s="124"/>
      <c r="N89" s="124"/>
      <c r="O89" s="124"/>
      <c r="P89" s="124"/>
      <c r="Q89" s="124"/>
      <c r="R89" s="124"/>
      <c r="S89" s="124"/>
    </row>
    <row r="90" spans="1:19" ht="200.1" customHeight="1">
      <c r="A90" s="56"/>
      <c r="B90" s="46"/>
      <c r="C90" s="71"/>
      <c r="D90" s="48"/>
      <c r="E90" s="48"/>
      <c r="F90" s="41"/>
      <c r="G90" s="41"/>
      <c r="H90" s="41"/>
      <c r="I90" s="41"/>
      <c r="J90" s="132"/>
      <c r="K90" s="132"/>
      <c r="L90" s="132"/>
      <c r="M90" s="132"/>
      <c r="N90" s="132"/>
      <c r="O90" s="132"/>
      <c r="P90" s="132"/>
      <c r="Q90" s="132"/>
      <c r="R90" s="132"/>
      <c r="S90" s="132"/>
    </row>
    <row r="91" spans="1:19" ht="37.5" customHeight="1">
      <c r="A91" s="56"/>
      <c r="B91" s="46" t="s">
        <v>21</v>
      </c>
      <c r="C91" s="70" t="s">
        <v>61</v>
      </c>
      <c r="D91" s="48">
        <v>260</v>
      </c>
      <c r="E91" s="48">
        <v>210</v>
      </c>
      <c r="F91" s="41">
        <f>E91-D91</f>
        <v>-50</v>
      </c>
      <c r="G91" s="41"/>
      <c r="H91" s="41">
        <f t="shared" ref="H91" si="12">IF(D91=0,0,ROUND(E91/D91*100,1))</f>
        <v>80.8</v>
      </c>
      <c r="I91" s="41"/>
      <c r="J91" s="124" t="s">
        <v>27</v>
      </c>
      <c r="K91" s="124"/>
      <c r="L91" s="124"/>
      <c r="M91" s="124"/>
      <c r="N91" s="124"/>
      <c r="O91" s="124"/>
      <c r="P91" s="124"/>
      <c r="Q91" s="124"/>
      <c r="R91" s="124"/>
      <c r="S91" s="124"/>
    </row>
    <row r="92" spans="1:19" ht="200.1" customHeight="1">
      <c r="A92" s="57"/>
      <c r="B92" s="46"/>
      <c r="C92" s="71"/>
      <c r="D92" s="48"/>
      <c r="E92" s="48"/>
      <c r="F92" s="41"/>
      <c r="G92" s="41"/>
      <c r="H92" s="41"/>
      <c r="I92" s="41"/>
      <c r="J92" s="125"/>
      <c r="K92" s="125"/>
      <c r="L92" s="125"/>
      <c r="M92" s="125"/>
      <c r="N92" s="125"/>
      <c r="O92" s="125"/>
      <c r="P92" s="125"/>
      <c r="Q92" s="125"/>
      <c r="R92" s="125"/>
      <c r="S92" s="125"/>
    </row>
    <row r="93" spans="1:19" ht="339" customHeight="1">
      <c r="A93" s="29" t="s">
        <v>32</v>
      </c>
      <c r="B93" s="72"/>
      <c r="C93" s="72"/>
      <c r="D93" s="72"/>
      <c r="E93" s="72"/>
      <c r="F93" s="72"/>
      <c r="G93" s="72"/>
      <c r="H93" s="72"/>
      <c r="I93" s="72"/>
      <c r="J93" s="72"/>
      <c r="K93" s="72"/>
      <c r="L93" s="72"/>
      <c r="M93" s="72"/>
      <c r="N93" s="72"/>
      <c r="O93" s="72"/>
      <c r="P93" s="72"/>
      <c r="Q93" s="72"/>
      <c r="R93" s="72"/>
      <c r="S93" s="73"/>
    </row>
    <row r="94" spans="1:19" ht="26.25" customHeight="1">
      <c r="A94" s="74" t="s">
        <v>6</v>
      </c>
      <c r="B94" s="77" t="s">
        <v>7</v>
      </c>
      <c r="C94" s="78"/>
      <c r="D94" s="53" t="s">
        <v>8</v>
      </c>
      <c r="E94" s="53"/>
      <c r="F94" s="53" t="s">
        <v>9</v>
      </c>
      <c r="G94" s="53"/>
      <c r="H94" s="53"/>
      <c r="I94" s="53"/>
      <c r="J94" s="113" t="s">
        <v>10</v>
      </c>
      <c r="K94" s="114"/>
      <c r="L94" s="114"/>
      <c r="M94" s="114"/>
      <c r="N94" s="114"/>
      <c r="O94" s="114"/>
      <c r="P94" s="114"/>
      <c r="Q94" s="114"/>
      <c r="R94" s="114"/>
      <c r="S94" s="114"/>
    </row>
    <row r="95" spans="1:19" ht="30" customHeight="1">
      <c r="A95" s="75"/>
      <c r="B95" s="79"/>
      <c r="C95" s="80"/>
      <c r="D95" s="20" t="s">
        <v>11</v>
      </c>
      <c r="E95" s="20" t="s">
        <v>12</v>
      </c>
      <c r="F95" s="53" t="s">
        <v>13</v>
      </c>
      <c r="G95" s="53"/>
      <c r="H95" s="53" t="s">
        <v>14</v>
      </c>
      <c r="I95" s="53"/>
      <c r="J95" s="115"/>
      <c r="K95" s="116"/>
      <c r="L95" s="116"/>
      <c r="M95" s="116"/>
      <c r="N95" s="116"/>
      <c r="O95" s="116"/>
      <c r="P95" s="116"/>
      <c r="Q95" s="116"/>
      <c r="R95" s="116"/>
      <c r="S95" s="116"/>
    </row>
    <row r="96" spans="1:19" ht="26.25" customHeight="1">
      <c r="A96" s="76"/>
      <c r="B96" s="81"/>
      <c r="C96" s="82"/>
      <c r="D96" s="21" t="s">
        <v>15</v>
      </c>
      <c r="E96" s="21" t="s">
        <v>16</v>
      </c>
      <c r="F96" s="54" t="s">
        <v>17</v>
      </c>
      <c r="G96" s="54"/>
      <c r="H96" s="54" t="s">
        <v>18</v>
      </c>
      <c r="I96" s="54"/>
      <c r="J96" s="117"/>
      <c r="K96" s="118"/>
      <c r="L96" s="118"/>
      <c r="M96" s="118"/>
      <c r="N96" s="118"/>
      <c r="O96" s="118"/>
      <c r="P96" s="118"/>
      <c r="Q96" s="118"/>
      <c r="R96" s="118"/>
      <c r="S96" s="118"/>
    </row>
    <row r="97" spans="1:19" ht="66" customHeight="1">
      <c r="A97" s="55">
        <v>9</v>
      </c>
      <c r="B97" s="58" t="s">
        <v>19</v>
      </c>
      <c r="C97" s="66" t="s">
        <v>62</v>
      </c>
      <c r="D97" s="68">
        <f>IF(D101=0,0,ROUND(D99/D101*100,1))</f>
        <v>83.6</v>
      </c>
      <c r="E97" s="68">
        <f>IF(E101=0,0,ROUND(E99/E101*100,1))</f>
        <v>90.9</v>
      </c>
      <c r="F97" s="42">
        <f>E97-D97</f>
        <v>7.3000000000000114</v>
      </c>
      <c r="G97" s="43"/>
      <c r="H97" s="42">
        <f>IF(D97=0,0,ROUND(E97/D97*100,1))</f>
        <v>108.7</v>
      </c>
      <c r="I97" s="43"/>
      <c r="J97" s="92" t="s">
        <v>28</v>
      </c>
      <c r="K97" s="93"/>
      <c r="L97" s="93"/>
      <c r="M97" s="93"/>
      <c r="N97" s="93"/>
      <c r="O97" s="93"/>
      <c r="P97" s="93"/>
      <c r="Q97" s="93"/>
      <c r="R97" s="93"/>
      <c r="S97" s="94"/>
    </row>
    <row r="98" spans="1:19" ht="200.1" customHeight="1">
      <c r="A98" s="56"/>
      <c r="B98" s="59"/>
      <c r="C98" s="67"/>
      <c r="D98" s="69"/>
      <c r="E98" s="69"/>
      <c r="F98" s="44"/>
      <c r="G98" s="45"/>
      <c r="H98" s="44"/>
      <c r="I98" s="45"/>
      <c r="J98" s="126" t="s">
        <v>87</v>
      </c>
      <c r="K98" s="127"/>
      <c r="L98" s="127"/>
      <c r="M98" s="127"/>
      <c r="N98" s="127"/>
      <c r="O98" s="127"/>
      <c r="P98" s="127"/>
      <c r="Q98" s="127"/>
      <c r="R98" s="127"/>
      <c r="S98" s="128"/>
    </row>
    <row r="99" spans="1:19" ht="42" customHeight="1">
      <c r="A99" s="56"/>
      <c r="B99" s="46" t="s">
        <v>20</v>
      </c>
      <c r="C99" s="49" t="s">
        <v>63</v>
      </c>
      <c r="D99" s="48">
        <v>56</v>
      </c>
      <c r="E99" s="48">
        <v>30</v>
      </c>
      <c r="F99" s="42">
        <f>E99-D99</f>
        <v>-26</v>
      </c>
      <c r="G99" s="43"/>
      <c r="H99" s="42">
        <f>IF(D99=0,0,ROUND(E99/D99*100,1))</f>
        <v>53.6</v>
      </c>
      <c r="I99" s="43"/>
      <c r="J99" s="92" t="s">
        <v>29</v>
      </c>
      <c r="K99" s="93"/>
      <c r="L99" s="93"/>
      <c r="M99" s="93"/>
      <c r="N99" s="93"/>
      <c r="O99" s="93"/>
      <c r="P99" s="93"/>
      <c r="Q99" s="93"/>
      <c r="R99" s="93"/>
      <c r="S99" s="94"/>
    </row>
    <row r="100" spans="1:19" ht="200.1" customHeight="1">
      <c r="A100" s="56"/>
      <c r="B100" s="46"/>
      <c r="C100" s="49"/>
      <c r="D100" s="48"/>
      <c r="E100" s="48"/>
      <c r="F100" s="44"/>
      <c r="G100" s="45"/>
      <c r="H100" s="44"/>
      <c r="I100" s="45"/>
      <c r="J100" s="120"/>
      <c r="K100" s="121"/>
      <c r="L100" s="121"/>
      <c r="M100" s="121"/>
      <c r="N100" s="121"/>
      <c r="O100" s="121"/>
      <c r="P100" s="121"/>
      <c r="Q100" s="121"/>
      <c r="R100" s="121"/>
      <c r="S100" s="122"/>
    </row>
    <row r="101" spans="1:19" ht="41.25" customHeight="1">
      <c r="A101" s="56"/>
      <c r="B101" s="60" t="s">
        <v>21</v>
      </c>
      <c r="C101" s="70" t="s">
        <v>64</v>
      </c>
      <c r="D101" s="48">
        <v>67</v>
      </c>
      <c r="E101" s="48">
        <v>33</v>
      </c>
      <c r="F101" s="42">
        <f>E101-D101</f>
        <v>-34</v>
      </c>
      <c r="G101" s="43"/>
      <c r="H101" s="42">
        <f>IF(D101=0,0,ROUND(E101/D101*100,1))</f>
        <v>49.3</v>
      </c>
      <c r="I101" s="43"/>
      <c r="J101" s="92" t="s">
        <v>30</v>
      </c>
      <c r="K101" s="93"/>
      <c r="L101" s="93"/>
      <c r="M101" s="93"/>
      <c r="N101" s="93"/>
      <c r="O101" s="93"/>
      <c r="P101" s="93"/>
      <c r="Q101" s="93"/>
      <c r="R101" s="93"/>
      <c r="S101" s="94"/>
    </row>
    <row r="102" spans="1:19" ht="200.1" customHeight="1">
      <c r="A102" s="57"/>
      <c r="B102" s="61"/>
      <c r="C102" s="71"/>
      <c r="D102" s="48"/>
      <c r="E102" s="48"/>
      <c r="F102" s="44"/>
      <c r="G102" s="45"/>
      <c r="H102" s="44"/>
      <c r="I102" s="45"/>
      <c r="J102" s="120"/>
      <c r="K102" s="121"/>
      <c r="L102" s="121"/>
      <c r="M102" s="121"/>
      <c r="N102" s="121"/>
      <c r="O102" s="121"/>
      <c r="P102" s="121"/>
      <c r="Q102" s="121"/>
      <c r="R102" s="121"/>
      <c r="S102" s="122"/>
    </row>
    <row r="103" spans="1:19" ht="39" customHeight="1">
      <c r="A103" s="14"/>
      <c r="B103" s="15"/>
      <c r="C103" s="15"/>
      <c r="D103" s="15"/>
      <c r="E103" s="15"/>
      <c r="F103" s="15"/>
      <c r="G103" s="15"/>
      <c r="H103" s="15"/>
      <c r="I103" s="15"/>
      <c r="J103" s="15"/>
      <c r="K103" s="15"/>
      <c r="L103" s="15"/>
      <c r="M103" s="15"/>
      <c r="N103" s="15"/>
      <c r="O103" s="15"/>
      <c r="P103" s="15"/>
      <c r="Q103" s="15"/>
      <c r="R103" s="15"/>
      <c r="S103" s="15"/>
    </row>
    <row r="104" spans="1:19" ht="26.25" customHeight="1">
      <c r="A104" s="74" t="s">
        <v>6</v>
      </c>
      <c r="B104" s="77" t="s">
        <v>7</v>
      </c>
      <c r="C104" s="78"/>
      <c r="D104" s="53" t="s">
        <v>8</v>
      </c>
      <c r="E104" s="53"/>
      <c r="F104" s="53" t="s">
        <v>9</v>
      </c>
      <c r="G104" s="53"/>
      <c r="H104" s="53"/>
      <c r="I104" s="53"/>
      <c r="J104" s="113" t="s">
        <v>10</v>
      </c>
      <c r="K104" s="114"/>
      <c r="L104" s="114"/>
      <c r="M104" s="114"/>
      <c r="N104" s="114"/>
      <c r="O104" s="114"/>
      <c r="P104" s="114"/>
      <c r="Q104" s="114"/>
      <c r="R104" s="114"/>
      <c r="S104" s="114"/>
    </row>
    <row r="105" spans="1:19" ht="30" customHeight="1">
      <c r="A105" s="75"/>
      <c r="B105" s="79"/>
      <c r="C105" s="80"/>
      <c r="D105" s="20" t="s">
        <v>11</v>
      </c>
      <c r="E105" s="20" t="s">
        <v>12</v>
      </c>
      <c r="F105" s="53" t="s">
        <v>13</v>
      </c>
      <c r="G105" s="53"/>
      <c r="H105" s="53" t="s">
        <v>14</v>
      </c>
      <c r="I105" s="53"/>
      <c r="J105" s="115"/>
      <c r="K105" s="116"/>
      <c r="L105" s="116"/>
      <c r="M105" s="116"/>
      <c r="N105" s="116"/>
      <c r="O105" s="116"/>
      <c r="P105" s="116"/>
      <c r="Q105" s="116"/>
      <c r="R105" s="116"/>
      <c r="S105" s="116"/>
    </row>
    <row r="106" spans="1:19" ht="26.25" customHeight="1">
      <c r="A106" s="76"/>
      <c r="B106" s="81"/>
      <c r="C106" s="82"/>
      <c r="D106" s="21" t="s">
        <v>15</v>
      </c>
      <c r="E106" s="21" t="s">
        <v>16</v>
      </c>
      <c r="F106" s="54" t="s">
        <v>17</v>
      </c>
      <c r="G106" s="54"/>
      <c r="H106" s="54" t="s">
        <v>18</v>
      </c>
      <c r="I106" s="54"/>
      <c r="J106" s="117"/>
      <c r="K106" s="118"/>
      <c r="L106" s="118"/>
      <c r="M106" s="118"/>
      <c r="N106" s="118"/>
      <c r="O106" s="118"/>
      <c r="P106" s="118"/>
      <c r="Q106" s="118"/>
      <c r="R106" s="118"/>
      <c r="S106" s="118"/>
    </row>
    <row r="107" spans="1:19" ht="63" customHeight="1">
      <c r="A107" s="55">
        <v>11</v>
      </c>
      <c r="B107" s="58" t="s">
        <v>19</v>
      </c>
      <c r="C107" s="66" t="s">
        <v>65</v>
      </c>
      <c r="D107" s="68">
        <f>IF(D111=0,0,ROUND(D109/D111*100,1))</f>
        <v>79.8</v>
      </c>
      <c r="E107" s="68">
        <f>IF(E111=0,0,ROUND(E109/E111*100,1))</f>
        <v>79</v>
      </c>
      <c r="F107" s="42">
        <f>E107-D107</f>
        <v>-0.79999999999999716</v>
      </c>
      <c r="G107" s="43"/>
      <c r="H107" s="42">
        <f>IF(D107=0,0,ROUND(E107/D107*100,1))</f>
        <v>99</v>
      </c>
      <c r="I107" s="43"/>
      <c r="J107" s="92" t="s">
        <v>28</v>
      </c>
      <c r="K107" s="93"/>
      <c r="L107" s="93"/>
      <c r="M107" s="93"/>
      <c r="N107" s="93"/>
      <c r="O107" s="93"/>
      <c r="P107" s="93"/>
      <c r="Q107" s="93"/>
      <c r="R107" s="93"/>
      <c r="S107" s="94"/>
    </row>
    <row r="108" spans="1:19" ht="255.75" customHeight="1">
      <c r="A108" s="56"/>
      <c r="B108" s="59"/>
      <c r="C108" s="67"/>
      <c r="D108" s="69"/>
      <c r="E108" s="69"/>
      <c r="F108" s="44"/>
      <c r="G108" s="45"/>
      <c r="H108" s="44"/>
      <c r="I108" s="45"/>
      <c r="J108" s="126" t="s">
        <v>93</v>
      </c>
      <c r="K108" s="127"/>
      <c r="L108" s="127"/>
      <c r="M108" s="127"/>
      <c r="N108" s="127"/>
      <c r="O108" s="127"/>
      <c r="P108" s="127"/>
      <c r="Q108" s="127"/>
      <c r="R108" s="127"/>
      <c r="S108" s="128"/>
    </row>
    <row r="109" spans="1:19" ht="35.25" customHeight="1">
      <c r="A109" s="56"/>
      <c r="B109" s="60" t="s">
        <v>20</v>
      </c>
      <c r="C109" s="70" t="s">
        <v>66</v>
      </c>
      <c r="D109" s="48">
        <v>14867</v>
      </c>
      <c r="E109" s="48">
        <v>16152</v>
      </c>
      <c r="F109" s="42">
        <f>E109-D109</f>
        <v>1285</v>
      </c>
      <c r="G109" s="43"/>
      <c r="H109" s="42">
        <f>IF(D109=0,0,ROUND(E109/D109*100,1))</f>
        <v>108.6</v>
      </c>
      <c r="I109" s="43"/>
      <c r="J109" s="92" t="s">
        <v>29</v>
      </c>
      <c r="K109" s="93"/>
      <c r="L109" s="93"/>
      <c r="M109" s="93"/>
      <c r="N109" s="93"/>
      <c r="O109" s="93"/>
      <c r="P109" s="93"/>
      <c r="Q109" s="93"/>
      <c r="R109" s="93"/>
      <c r="S109" s="94"/>
    </row>
    <row r="110" spans="1:19" ht="218.25" customHeight="1">
      <c r="A110" s="56"/>
      <c r="B110" s="61"/>
      <c r="C110" s="71"/>
      <c r="D110" s="48"/>
      <c r="E110" s="48"/>
      <c r="F110" s="44"/>
      <c r="G110" s="45"/>
      <c r="H110" s="44"/>
      <c r="I110" s="45"/>
      <c r="J110" s="120"/>
      <c r="K110" s="121"/>
      <c r="L110" s="121"/>
      <c r="M110" s="121"/>
      <c r="N110" s="121"/>
      <c r="O110" s="121"/>
      <c r="P110" s="121"/>
      <c r="Q110" s="121"/>
      <c r="R110" s="121"/>
      <c r="S110" s="122"/>
    </row>
    <row r="111" spans="1:19" ht="38.25" customHeight="1">
      <c r="A111" s="56"/>
      <c r="B111" s="60" t="s">
        <v>21</v>
      </c>
      <c r="C111" s="70" t="s">
        <v>67</v>
      </c>
      <c r="D111" s="48">
        <v>18630</v>
      </c>
      <c r="E111" s="48">
        <v>20448</v>
      </c>
      <c r="F111" s="42">
        <f>E111-D111</f>
        <v>1818</v>
      </c>
      <c r="G111" s="43"/>
      <c r="H111" s="42">
        <f>IF(D111=0,0,ROUND(E111/D111*100,1))</f>
        <v>109.8</v>
      </c>
      <c r="I111" s="43"/>
      <c r="J111" s="92" t="s">
        <v>30</v>
      </c>
      <c r="K111" s="93"/>
      <c r="L111" s="93"/>
      <c r="M111" s="93"/>
      <c r="N111" s="93"/>
      <c r="O111" s="93"/>
      <c r="P111" s="93"/>
      <c r="Q111" s="93"/>
      <c r="R111" s="93"/>
      <c r="S111" s="94"/>
    </row>
    <row r="112" spans="1:19" ht="200.1" customHeight="1">
      <c r="A112" s="57"/>
      <c r="B112" s="61"/>
      <c r="C112" s="71"/>
      <c r="D112" s="48"/>
      <c r="E112" s="48"/>
      <c r="F112" s="44"/>
      <c r="G112" s="45"/>
      <c r="H112" s="44"/>
      <c r="I112" s="45"/>
      <c r="J112" s="119" t="s">
        <v>91</v>
      </c>
      <c r="K112" s="119"/>
      <c r="L112" s="119"/>
      <c r="M112" s="119"/>
      <c r="N112" s="119"/>
      <c r="O112" s="119"/>
      <c r="P112" s="119"/>
      <c r="Q112" s="119"/>
      <c r="R112" s="119"/>
      <c r="S112" s="119"/>
    </row>
    <row r="113" spans="1:20" ht="355.5" customHeight="1">
      <c r="A113" s="29" t="s">
        <v>33</v>
      </c>
      <c r="B113" s="72"/>
      <c r="C113" s="72"/>
      <c r="D113" s="72"/>
      <c r="E113" s="72"/>
      <c r="F113" s="72"/>
      <c r="G113" s="72"/>
      <c r="H113" s="72"/>
      <c r="I113" s="72"/>
      <c r="J113" s="72"/>
      <c r="K113" s="72"/>
      <c r="L113" s="72"/>
      <c r="M113" s="72"/>
      <c r="N113" s="72"/>
      <c r="O113" s="72"/>
      <c r="P113" s="72"/>
      <c r="Q113" s="72"/>
      <c r="R113" s="72"/>
      <c r="S113" s="73"/>
    </row>
    <row r="114" spans="1:20" ht="36" customHeight="1">
      <c r="A114" s="74" t="s">
        <v>6</v>
      </c>
      <c r="B114" s="77" t="s">
        <v>7</v>
      </c>
      <c r="C114" s="78"/>
      <c r="D114" s="53" t="s">
        <v>8</v>
      </c>
      <c r="E114" s="53"/>
      <c r="F114" s="53" t="s">
        <v>9</v>
      </c>
      <c r="G114" s="53"/>
      <c r="H114" s="53"/>
      <c r="I114" s="53"/>
      <c r="J114" s="113" t="s">
        <v>10</v>
      </c>
      <c r="K114" s="114"/>
      <c r="L114" s="114"/>
      <c r="M114" s="114"/>
      <c r="N114" s="114"/>
      <c r="O114" s="114"/>
      <c r="P114" s="114"/>
      <c r="Q114" s="114"/>
      <c r="R114" s="114"/>
      <c r="S114" s="114"/>
    </row>
    <row r="115" spans="1:20" ht="30" customHeight="1">
      <c r="A115" s="75"/>
      <c r="B115" s="79"/>
      <c r="C115" s="80"/>
      <c r="D115" s="20" t="s">
        <v>11</v>
      </c>
      <c r="E115" s="20" t="s">
        <v>12</v>
      </c>
      <c r="F115" s="53" t="s">
        <v>13</v>
      </c>
      <c r="G115" s="53"/>
      <c r="H115" s="53" t="s">
        <v>14</v>
      </c>
      <c r="I115" s="53"/>
      <c r="J115" s="115"/>
      <c r="K115" s="116"/>
      <c r="L115" s="116"/>
      <c r="M115" s="116"/>
      <c r="N115" s="116"/>
      <c r="O115" s="116"/>
      <c r="P115" s="116"/>
      <c r="Q115" s="116"/>
      <c r="R115" s="116"/>
      <c r="S115" s="116"/>
    </row>
    <row r="116" spans="1:20" ht="35.25" customHeight="1">
      <c r="A116" s="76"/>
      <c r="B116" s="81"/>
      <c r="C116" s="82"/>
      <c r="D116" s="21" t="s">
        <v>15</v>
      </c>
      <c r="E116" s="21" t="s">
        <v>16</v>
      </c>
      <c r="F116" s="54" t="s">
        <v>17</v>
      </c>
      <c r="G116" s="54"/>
      <c r="H116" s="54" t="s">
        <v>18</v>
      </c>
      <c r="I116" s="54"/>
      <c r="J116" s="117"/>
      <c r="K116" s="118"/>
      <c r="L116" s="118"/>
      <c r="M116" s="118"/>
      <c r="N116" s="118"/>
      <c r="O116" s="118"/>
      <c r="P116" s="118"/>
      <c r="Q116" s="118"/>
      <c r="R116" s="118"/>
      <c r="S116" s="118"/>
    </row>
    <row r="117" spans="1:20" ht="62.25" customHeight="1">
      <c r="A117" s="55">
        <v>12</v>
      </c>
      <c r="B117" s="58" t="s">
        <v>19</v>
      </c>
      <c r="C117" s="40" t="s">
        <v>68</v>
      </c>
      <c r="D117" s="41">
        <f>IF(D121=0,0,ROUND(D119/D121*1,1))</f>
        <v>9.6</v>
      </c>
      <c r="E117" s="41">
        <f>IF(E121=0,0,ROUND(E119/E121*1,1))</f>
        <v>9.8000000000000007</v>
      </c>
      <c r="F117" s="41">
        <f>E117-D117</f>
        <v>0.20000000000000107</v>
      </c>
      <c r="G117" s="41"/>
      <c r="H117" s="41">
        <f>IF(D117=0,0,ROUND(E117/D117*100,1))</f>
        <v>102.1</v>
      </c>
      <c r="I117" s="41"/>
      <c r="J117" s="92" t="s">
        <v>28</v>
      </c>
      <c r="K117" s="93"/>
      <c r="L117" s="93"/>
      <c r="M117" s="93"/>
      <c r="N117" s="93"/>
      <c r="O117" s="93"/>
      <c r="P117" s="93"/>
      <c r="Q117" s="93"/>
      <c r="R117" s="93"/>
      <c r="S117" s="94"/>
    </row>
    <row r="118" spans="1:20" ht="200.1" customHeight="1">
      <c r="A118" s="56"/>
      <c r="B118" s="59"/>
      <c r="C118" s="40"/>
      <c r="D118" s="41"/>
      <c r="E118" s="41"/>
      <c r="F118" s="41"/>
      <c r="G118" s="41"/>
      <c r="H118" s="41"/>
      <c r="I118" s="41"/>
      <c r="J118" s="126" t="s">
        <v>92</v>
      </c>
      <c r="K118" s="127"/>
      <c r="L118" s="127"/>
      <c r="M118" s="127"/>
      <c r="N118" s="127"/>
      <c r="O118" s="127"/>
      <c r="P118" s="127"/>
      <c r="Q118" s="127"/>
      <c r="R118" s="127"/>
      <c r="S118" s="128"/>
    </row>
    <row r="119" spans="1:20" ht="34.5" customHeight="1">
      <c r="A119" s="56"/>
      <c r="B119" s="60" t="s">
        <v>20</v>
      </c>
      <c r="C119" s="47" t="s">
        <v>69</v>
      </c>
      <c r="D119" s="48">
        <v>11354</v>
      </c>
      <c r="E119" s="48">
        <v>14336</v>
      </c>
      <c r="F119" s="41">
        <f t="shared" ref="F119" si="13">E119-D119</f>
        <v>2982</v>
      </c>
      <c r="G119" s="41"/>
      <c r="H119" s="41">
        <f t="shared" ref="H119" si="14">IF(D119=0,0,ROUND(E119/D119*100,1))</f>
        <v>126.3</v>
      </c>
      <c r="I119" s="41"/>
      <c r="J119" s="92" t="s">
        <v>29</v>
      </c>
      <c r="K119" s="93"/>
      <c r="L119" s="93"/>
      <c r="M119" s="93"/>
      <c r="N119" s="93"/>
      <c r="O119" s="93"/>
      <c r="P119" s="93"/>
      <c r="Q119" s="93"/>
      <c r="R119" s="93"/>
      <c r="S119" s="94"/>
    </row>
    <row r="120" spans="1:20" ht="200.1" customHeight="1">
      <c r="A120" s="56"/>
      <c r="B120" s="61"/>
      <c r="C120" s="47"/>
      <c r="D120" s="48"/>
      <c r="E120" s="48"/>
      <c r="F120" s="41"/>
      <c r="G120" s="41"/>
      <c r="H120" s="41"/>
      <c r="I120" s="41"/>
      <c r="J120" s="120"/>
      <c r="K120" s="121"/>
      <c r="L120" s="121"/>
      <c r="M120" s="121"/>
      <c r="N120" s="121"/>
      <c r="O120" s="121"/>
      <c r="P120" s="121"/>
      <c r="Q120" s="121"/>
      <c r="R120" s="121"/>
      <c r="S120" s="122"/>
    </row>
    <row r="121" spans="1:20" ht="34.5" customHeight="1">
      <c r="A121" s="56"/>
      <c r="B121" s="62" t="s">
        <v>21</v>
      </c>
      <c r="C121" s="64" t="s">
        <v>70</v>
      </c>
      <c r="D121" s="65">
        <f>D31</f>
        <v>1183</v>
      </c>
      <c r="E121" s="65">
        <f>E31</f>
        <v>1464</v>
      </c>
      <c r="F121" s="41">
        <f>E121-D121</f>
        <v>281</v>
      </c>
      <c r="G121" s="41"/>
      <c r="H121" s="41">
        <f>IF(D121=0,0,ROUND(E121/D121*100,1))</f>
        <v>123.8</v>
      </c>
      <c r="I121" s="41"/>
      <c r="J121" s="92" t="s">
        <v>30</v>
      </c>
      <c r="K121" s="93"/>
      <c r="L121" s="93"/>
      <c r="M121" s="93"/>
      <c r="N121" s="93"/>
      <c r="O121" s="93"/>
      <c r="P121" s="93"/>
      <c r="Q121" s="93"/>
      <c r="R121" s="93"/>
      <c r="S121" s="94"/>
    </row>
    <row r="122" spans="1:20" ht="200.1" customHeight="1">
      <c r="A122" s="57"/>
      <c r="B122" s="63"/>
      <c r="C122" s="64"/>
      <c r="D122" s="65"/>
      <c r="E122" s="65"/>
      <c r="F122" s="41"/>
      <c r="G122" s="41"/>
      <c r="H122" s="41"/>
      <c r="I122" s="41"/>
      <c r="J122" s="119" t="s">
        <v>91</v>
      </c>
      <c r="K122" s="119"/>
      <c r="L122" s="119"/>
      <c r="M122" s="119"/>
      <c r="N122" s="119"/>
      <c r="O122" s="119"/>
      <c r="P122" s="119"/>
      <c r="Q122" s="119"/>
      <c r="R122" s="119"/>
      <c r="S122" s="119"/>
    </row>
    <row r="123" spans="1:20" s="22" customFormat="1" ht="36" customHeight="1">
      <c r="A123" s="27"/>
      <c r="B123" s="23"/>
      <c r="C123" s="24"/>
      <c r="D123" s="25"/>
      <c r="E123" s="25"/>
      <c r="F123" s="26"/>
      <c r="G123" s="26"/>
      <c r="H123" s="26"/>
      <c r="I123" s="26"/>
      <c r="J123" s="129"/>
      <c r="K123" s="129"/>
      <c r="L123" s="129"/>
      <c r="M123" s="129"/>
      <c r="N123" s="129"/>
      <c r="O123" s="129"/>
      <c r="P123" s="129"/>
      <c r="Q123" s="129"/>
      <c r="R123" s="129"/>
      <c r="S123" s="130"/>
      <c r="T123" s="131"/>
    </row>
    <row r="124" spans="1:20" s="22" customFormat="1" ht="30.75" customHeight="1">
      <c r="A124" s="50" t="s">
        <v>6</v>
      </c>
      <c r="B124" s="52" t="s">
        <v>7</v>
      </c>
      <c r="C124" s="52"/>
      <c r="D124" s="53" t="s">
        <v>8</v>
      </c>
      <c r="E124" s="53"/>
      <c r="F124" s="53" t="s">
        <v>9</v>
      </c>
      <c r="G124" s="53"/>
      <c r="H124" s="53"/>
      <c r="I124" s="53"/>
      <c r="J124" s="123" t="s">
        <v>10</v>
      </c>
      <c r="K124" s="123"/>
      <c r="L124" s="123"/>
      <c r="M124" s="123"/>
      <c r="N124" s="123"/>
      <c r="O124" s="123"/>
      <c r="P124" s="123"/>
      <c r="Q124" s="123"/>
      <c r="R124" s="123"/>
      <c r="S124" s="123"/>
      <c r="T124" s="131"/>
    </row>
    <row r="125" spans="1:20" ht="30.75" customHeight="1">
      <c r="A125" s="51"/>
      <c r="B125" s="52"/>
      <c r="C125" s="52"/>
      <c r="D125" s="20" t="s">
        <v>11</v>
      </c>
      <c r="E125" s="20" t="s">
        <v>12</v>
      </c>
      <c r="F125" s="53" t="s">
        <v>13</v>
      </c>
      <c r="G125" s="53"/>
      <c r="H125" s="53" t="s">
        <v>14</v>
      </c>
      <c r="I125" s="53"/>
      <c r="J125" s="123"/>
      <c r="K125" s="123"/>
      <c r="L125" s="123"/>
      <c r="M125" s="123"/>
      <c r="N125" s="123"/>
      <c r="O125" s="123"/>
      <c r="P125" s="123"/>
      <c r="Q125" s="123"/>
      <c r="R125" s="123"/>
      <c r="S125" s="123"/>
    </row>
    <row r="126" spans="1:20" ht="29.25" customHeight="1">
      <c r="A126" s="51"/>
      <c r="B126" s="52"/>
      <c r="C126" s="52"/>
      <c r="D126" s="21" t="s">
        <v>15</v>
      </c>
      <c r="E126" s="21" t="s">
        <v>16</v>
      </c>
      <c r="F126" s="54" t="s">
        <v>17</v>
      </c>
      <c r="G126" s="54"/>
      <c r="H126" s="54" t="s">
        <v>18</v>
      </c>
      <c r="I126" s="54"/>
      <c r="J126" s="123"/>
      <c r="K126" s="123"/>
      <c r="L126" s="123"/>
      <c r="M126" s="123"/>
      <c r="N126" s="123"/>
      <c r="O126" s="123"/>
      <c r="P126" s="123"/>
      <c r="Q126" s="123"/>
      <c r="R126" s="123"/>
      <c r="S126" s="123"/>
    </row>
    <row r="127" spans="1:20" ht="62.25" customHeight="1">
      <c r="A127" s="38">
        <v>13</v>
      </c>
      <c r="B127" s="39" t="s">
        <v>19</v>
      </c>
      <c r="C127" s="40" t="s">
        <v>71</v>
      </c>
      <c r="D127" s="41">
        <f>IF(D131=0,0,ROUND(D129/D131*100,1))</f>
        <v>78</v>
      </c>
      <c r="E127" s="41">
        <f>IF(E131=0,0,ROUND(E129/E131*100,1))</f>
        <v>88.6</v>
      </c>
      <c r="F127" s="41">
        <f>E127-D127</f>
        <v>10.599999999999994</v>
      </c>
      <c r="G127" s="41"/>
      <c r="H127" s="41">
        <f>IF(D127=0,0,ROUND(E127/D127*100,1))</f>
        <v>113.6</v>
      </c>
      <c r="I127" s="41"/>
      <c r="J127" s="124" t="s">
        <v>28</v>
      </c>
      <c r="K127" s="124"/>
      <c r="L127" s="124"/>
      <c r="M127" s="124"/>
      <c r="N127" s="124"/>
      <c r="O127" s="124"/>
      <c r="P127" s="124"/>
      <c r="Q127" s="124"/>
      <c r="R127" s="124"/>
      <c r="S127" s="124"/>
    </row>
    <row r="128" spans="1:20" ht="237.75" customHeight="1">
      <c r="A128" s="38"/>
      <c r="B128" s="39"/>
      <c r="C128" s="40"/>
      <c r="D128" s="41"/>
      <c r="E128" s="41"/>
      <c r="F128" s="41"/>
      <c r="G128" s="41"/>
      <c r="H128" s="41"/>
      <c r="I128" s="41"/>
      <c r="J128" s="119" t="s">
        <v>98</v>
      </c>
      <c r="K128" s="119"/>
      <c r="L128" s="119"/>
      <c r="M128" s="119"/>
      <c r="N128" s="119"/>
      <c r="O128" s="119"/>
      <c r="P128" s="119"/>
      <c r="Q128" s="119"/>
      <c r="R128" s="119"/>
      <c r="S128" s="119"/>
    </row>
    <row r="129" spans="1:20" ht="37.5" customHeight="1">
      <c r="A129" s="38"/>
      <c r="B129" s="46" t="s">
        <v>20</v>
      </c>
      <c r="C129" s="47" t="s">
        <v>72</v>
      </c>
      <c r="D129" s="48">
        <v>692</v>
      </c>
      <c r="E129" s="48">
        <v>1171</v>
      </c>
      <c r="F129" s="41">
        <f t="shared" ref="F129" si="15">E129-D129</f>
        <v>479</v>
      </c>
      <c r="G129" s="41"/>
      <c r="H129" s="41">
        <f t="shared" ref="H129" si="16">IF(D129=0,0,ROUND(E129/D129*100,1))</f>
        <v>169.2</v>
      </c>
      <c r="I129" s="41"/>
      <c r="J129" s="124" t="s">
        <v>29</v>
      </c>
      <c r="K129" s="124"/>
      <c r="L129" s="124"/>
      <c r="M129" s="124"/>
      <c r="N129" s="124"/>
      <c r="O129" s="124"/>
      <c r="P129" s="124"/>
      <c r="Q129" s="124"/>
      <c r="R129" s="124"/>
      <c r="S129" s="124"/>
    </row>
    <row r="130" spans="1:20" ht="200.1" customHeight="1">
      <c r="A130" s="38"/>
      <c r="B130" s="46"/>
      <c r="C130" s="47"/>
      <c r="D130" s="48"/>
      <c r="E130" s="48"/>
      <c r="F130" s="41"/>
      <c r="G130" s="41"/>
      <c r="H130" s="41"/>
      <c r="I130" s="41"/>
      <c r="J130" s="125" t="s">
        <v>88</v>
      </c>
      <c r="K130" s="125"/>
      <c r="L130" s="125"/>
      <c r="M130" s="125"/>
      <c r="N130" s="125"/>
      <c r="O130" s="125"/>
      <c r="P130" s="125"/>
      <c r="Q130" s="125"/>
      <c r="R130" s="125"/>
      <c r="S130" s="125"/>
    </row>
    <row r="131" spans="1:20" ht="32.25" customHeight="1">
      <c r="A131" s="38"/>
      <c r="B131" s="46" t="s">
        <v>21</v>
      </c>
      <c r="C131" s="49" t="s">
        <v>73</v>
      </c>
      <c r="D131" s="48">
        <v>887</v>
      </c>
      <c r="E131" s="48">
        <v>1322</v>
      </c>
      <c r="F131" s="41">
        <f>E131-D131</f>
        <v>435</v>
      </c>
      <c r="G131" s="41"/>
      <c r="H131" s="41">
        <f>IF(D131=0,0,ROUND(E131/D131*100,1))</f>
        <v>149</v>
      </c>
      <c r="I131" s="41"/>
      <c r="J131" s="124" t="s">
        <v>30</v>
      </c>
      <c r="K131" s="124"/>
      <c r="L131" s="124"/>
      <c r="M131" s="124"/>
      <c r="N131" s="124"/>
      <c r="O131" s="124"/>
      <c r="P131" s="124"/>
      <c r="Q131" s="124"/>
      <c r="R131" s="124"/>
      <c r="S131" s="124"/>
    </row>
    <row r="132" spans="1:20" ht="200.1" customHeight="1">
      <c r="A132" s="38"/>
      <c r="B132" s="46"/>
      <c r="C132" s="49"/>
      <c r="D132" s="48"/>
      <c r="E132" s="48"/>
      <c r="F132" s="41"/>
      <c r="G132" s="41"/>
      <c r="H132" s="41"/>
      <c r="I132" s="41"/>
      <c r="J132" s="125" t="s">
        <v>83</v>
      </c>
      <c r="K132" s="125"/>
      <c r="L132" s="125"/>
      <c r="M132" s="125"/>
      <c r="N132" s="125"/>
      <c r="O132" s="125"/>
      <c r="P132" s="125"/>
      <c r="Q132" s="125"/>
      <c r="R132" s="125"/>
      <c r="S132" s="125"/>
    </row>
    <row r="133" spans="1:20" ht="354.95" customHeight="1">
      <c r="A133" s="29" t="s">
        <v>31</v>
      </c>
      <c r="B133" s="30"/>
      <c r="C133" s="30"/>
      <c r="D133" s="30"/>
      <c r="E133" s="30"/>
      <c r="F133" s="30"/>
      <c r="G133" s="30"/>
      <c r="H133" s="30"/>
      <c r="I133" s="30"/>
      <c r="J133" s="30"/>
      <c r="K133" s="30"/>
      <c r="L133" s="30"/>
      <c r="M133" s="30"/>
      <c r="N133" s="30"/>
      <c r="O133" s="30"/>
      <c r="P133" s="30"/>
      <c r="Q133" s="30"/>
      <c r="R133" s="30"/>
      <c r="S133" s="31"/>
    </row>
    <row r="134" spans="1:20" s="22" customFormat="1" ht="30.75" customHeight="1">
      <c r="A134" s="50" t="s">
        <v>6</v>
      </c>
      <c r="B134" s="52" t="s">
        <v>7</v>
      </c>
      <c r="C134" s="52"/>
      <c r="D134" s="53" t="s">
        <v>8</v>
      </c>
      <c r="E134" s="53"/>
      <c r="F134" s="53" t="s">
        <v>9</v>
      </c>
      <c r="G134" s="53"/>
      <c r="H134" s="53"/>
      <c r="I134" s="53"/>
      <c r="J134" s="123" t="s">
        <v>10</v>
      </c>
      <c r="K134" s="123"/>
      <c r="L134" s="123"/>
      <c r="M134" s="123"/>
      <c r="N134" s="123"/>
      <c r="O134" s="123"/>
      <c r="P134" s="123"/>
      <c r="Q134" s="123"/>
      <c r="R134" s="123"/>
      <c r="S134" s="123"/>
      <c r="T134" s="131"/>
    </row>
    <row r="135" spans="1:20" ht="30.75" customHeight="1">
      <c r="A135" s="51"/>
      <c r="B135" s="52"/>
      <c r="C135" s="52"/>
      <c r="D135" s="20" t="s">
        <v>11</v>
      </c>
      <c r="E135" s="20" t="s">
        <v>12</v>
      </c>
      <c r="F135" s="53" t="s">
        <v>13</v>
      </c>
      <c r="G135" s="53"/>
      <c r="H135" s="53" t="s">
        <v>14</v>
      </c>
      <c r="I135" s="53"/>
      <c r="J135" s="123"/>
      <c r="K135" s="123"/>
      <c r="L135" s="123"/>
      <c r="M135" s="123"/>
      <c r="N135" s="123"/>
      <c r="O135" s="123"/>
      <c r="P135" s="123"/>
      <c r="Q135" s="123"/>
      <c r="R135" s="123"/>
      <c r="S135" s="123"/>
    </row>
    <row r="136" spans="1:20" ht="29.25" customHeight="1">
      <c r="A136" s="51"/>
      <c r="B136" s="52"/>
      <c r="C136" s="52"/>
      <c r="D136" s="21" t="s">
        <v>15</v>
      </c>
      <c r="E136" s="21" t="s">
        <v>16</v>
      </c>
      <c r="F136" s="54" t="s">
        <v>17</v>
      </c>
      <c r="G136" s="54"/>
      <c r="H136" s="54" t="s">
        <v>18</v>
      </c>
      <c r="I136" s="54"/>
      <c r="J136" s="123"/>
      <c r="K136" s="123"/>
      <c r="L136" s="123"/>
      <c r="M136" s="123"/>
      <c r="N136" s="123"/>
      <c r="O136" s="123"/>
      <c r="P136" s="123"/>
      <c r="Q136" s="123"/>
      <c r="R136" s="123"/>
      <c r="S136" s="123"/>
    </row>
    <row r="137" spans="1:20" ht="62.25" customHeight="1">
      <c r="A137" s="38">
        <v>14</v>
      </c>
      <c r="B137" s="39" t="s">
        <v>19</v>
      </c>
      <c r="C137" s="40" t="s">
        <v>74</v>
      </c>
      <c r="D137" s="41">
        <f>IF(D141=0,0,ROUND(D139/D141*1000,1))</f>
        <v>5</v>
      </c>
      <c r="E137" s="41">
        <f>IF(E141=0,0,ROUND(E139/E141*1000,1))</f>
        <v>5.0999999999999996</v>
      </c>
      <c r="F137" s="41">
        <f>E137-D137</f>
        <v>9.9999999999999645E-2</v>
      </c>
      <c r="G137" s="41"/>
      <c r="H137" s="42">
        <f>IF(D137=0,0,ROUND(E137/D137*100,1))</f>
        <v>102</v>
      </c>
      <c r="I137" s="43"/>
      <c r="J137" s="124" t="s">
        <v>28</v>
      </c>
      <c r="K137" s="124"/>
      <c r="L137" s="124"/>
      <c r="M137" s="124"/>
      <c r="N137" s="124"/>
      <c r="O137" s="124"/>
      <c r="P137" s="124"/>
      <c r="Q137" s="124"/>
      <c r="R137" s="124"/>
      <c r="S137" s="124"/>
    </row>
    <row r="138" spans="1:20" ht="200.1" customHeight="1">
      <c r="A138" s="38"/>
      <c r="B138" s="39"/>
      <c r="C138" s="40"/>
      <c r="D138" s="41"/>
      <c r="E138" s="41"/>
      <c r="F138" s="41"/>
      <c r="G138" s="41"/>
      <c r="H138" s="44"/>
      <c r="I138" s="45"/>
      <c r="J138" s="119" t="s">
        <v>99</v>
      </c>
      <c r="K138" s="119"/>
      <c r="L138" s="119"/>
      <c r="M138" s="119"/>
      <c r="N138" s="119"/>
      <c r="O138" s="119"/>
      <c r="P138" s="119"/>
      <c r="Q138" s="119"/>
      <c r="R138" s="119"/>
      <c r="S138" s="119"/>
    </row>
    <row r="139" spans="1:20" ht="37.5" customHeight="1">
      <c r="A139" s="38"/>
      <c r="B139" s="46" t="s">
        <v>20</v>
      </c>
      <c r="C139" s="47" t="s">
        <v>75</v>
      </c>
      <c r="D139" s="48">
        <v>57</v>
      </c>
      <c r="E139" s="48">
        <v>73</v>
      </c>
      <c r="F139" s="41">
        <f t="shared" ref="F139" si="17">E139-D139</f>
        <v>16</v>
      </c>
      <c r="G139" s="41"/>
      <c r="H139" s="41">
        <f t="shared" ref="H139" si="18">IF(D139=0,0,ROUND(E139/D139*100,1))</f>
        <v>128.1</v>
      </c>
      <c r="I139" s="41"/>
      <c r="J139" s="124" t="s">
        <v>29</v>
      </c>
      <c r="K139" s="124"/>
      <c r="L139" s="124"/>
      <c r="M139" s="124"/>
      <c r="N139" s="124"/>
      <c r="O139" s="124"/>
      <c r="P139" s="124"/>
      <c r="Q139" s="124"/>
      <c r="R139" s="124"/>
      <c r="S139" s="124"/>
    </row>
    <row r="140" spans="1:20" ht="200.1" customHeight="1">
      <c r="A140" s="38"/>
      <c r="B140" s="46"/>
      <c r="C140" s="47"/>
      <c r="D140" s="48"/>
      <c r="E140" s="48"/>
      <c r="F140" s="41"/>
      <c r="G140" s="41"/>
      <c r="H140" s="41"/>
      <c r="I140" s="41"/>
      <c r="J140" s="125"/>
      <c r="K140" s="125"/>
      <c r="L140" s="125"/>
      <c r="M140" s="125"/>
      <c r="N140" s="125"/>
      <c r="O140" s="125"/>
      <c r="P140" s="125"/>
      <c r="Q140" s="125"/>
      <c r="R140" s="125"/>
      <c r="S140" s="125"/>
    </row>
    <row r="141" spans="1:20" ht="32.25" customHeight="1">
      <c r="A141" s="38"/>
      <c r="B141" s="46" t="s">
        <v>21</v>
      </c>
      <c r="C141" s="49" t="s">
        <v>76</v>
      </c>
      <c r="D141" s="48">
        <v>11354</v>
      </c>
      <c r="E141" s="48">
        <v>14336</v>
      </c>
      <c r="F141" s="41">
        <f>E141-D141</f>
        <v>2982</v>
      </c>
      <c r="G141" s="41"/>
      <c r="H141" s="41">
        <f>IF(D141=0,0,ROUND(E141/D141*100,1))</f>
        <v>126.3</v>
      </c>
      <c r="I141" s="41"/>
      <c r="J141" s="124" t="s">
        <v>30</v>
      </c>
      <c r="K141" s="124"/>
      <c r="L141" s="124"/>
      <c r="M141" s="124"/>
      <c r="N141" s="124"/>
      <c r="O141" s="124"/>
      <c r="P141" s="124"/>
      <c r="Q141" s="124"/>
      <c r="R141" s="124"/>
      <c r="S141" s="124"/>
    </row>
    <row r="142" spans="1:20" ht="200.1" customHeight="1">
      <c r="A142" s="38"/>
      <c r="B142" s="46"/>
      <c r="C142" s="49"/>
      <c r="D142" s="48"/>
      <c r="E142" s="48"/>
      <c r="F142" s="41"/>
      <c r="G142" s="41"/>
      <c r="H142" s="41"/>
      <c r="I142" s="41"/>
      <c r="J142" s="125"/>
      <c r="K142" s="125"/>
      <c r="L142" s="125"/>
      <c r="M142" s="125"/>
      <c r="N142" s="125"/>
      <c r="O142" s="125"/>
      <c r="P142" s="125"/>
      <c r="Q142" s="125"/>
      <c r="R142" s="125"/>
      <c r="S142" s="125"/>
    </row>
    <row r="143" spans="1:20" ht="354.95" customHeight="1">
      <c r="A143" s="29" t="s">
        <v>31</v>
      </c>
      <c r="B143" s="30"/>
      <c r="C143" s="30"/>
      <c r="D143" s="30"/>
      <c r="E143" s="30"/>
      <c r="F143" s="30"/>
      <c r="G143" s="30"/>
      <c r="H143" s="30"/>
      <c r="I143" s="30"/>
      <c r="J143" s="30"/>
      <c r="K143" s="30"/>
      <c r="L143" s="30"/>
      <c r="M143" s="30"/>
      <c r="N143" s="30"/>
      <c r="O143" s="30"/>
      <c r="P143" s="30"/>
      <c r="Q143" s="30"/>
      <c r="R143" s="30"/>
      <c r="S143" s="31"/>
    </row>
    <row r="144" spans="1:20" ht="106.5" customHeight="1">
      <c r="C144" s="32" t="s">
        <v>22</v>
      </c>
      <c r="D144" s="32"/>
      <c r="E144" s="32"/>
      <c r="J144" s="133" t="s">
        <v>23</v>
      </c>
      <c r="K144" s="133"/>
      <c r="L144" s="133"/>
      <c r="M144" s="133"/>
      <c r="N144" s="133"/>
      <c r="O144" s="133"/>
      <c r="P144" s="133"/>
      <c r="Q144" s="133"/>
      <c r="R144" s="133"/>
    </row>
    <row r="145" spans="2:18" ht="201" customHeight="1">
      <c r="C145" s="33"/>
      <c r="D145" s="33"/>
      <c r="E145" s="33"/>
      <c r="J145" s="134"/>
      <c r="K145" s="134"/>
      <c r="L145" s="134"/>
      <c r="M145" s="134"/>
      <c r="N145" s="134"/>
      <c r="O145" s="134"/>
      <c r="P145" s="134"/>
      <c r="Q145" s="134"/>
      <c r="R145" s="134"/>
    </row>
    <row r="146" spans="2:18" ht="76.5" customHeight="1">
      <c r="C146" s="34" t="s">
        <v>24</v>
      </c>
      <c r="D146" s="35"/>
      <c r="E146" s="35"/>
      <c r="J146" s="135" t="s">
        <v>25</v>
      </c>
      <c r="K146" s="136"/>
      <c r="L146" s="136"/>
      <c r="M146" s="136"/>
      <c r="N146" s="136"/>
      <c r="O146" s="136"/>
      <c r="P146" s="136"/>
      <c r="Q146" s="136"/>
      <c r="R146" s="136"/>
    </row>
    <row r="147" spans="2:18" ht="129.75" customHeight="1">
      <c r="B147" s="36" t="s">
        <v>26</v>
      </c>
      <c r="C147" s="37"/>
      <c r="D147" s="37"/>
      <c r="E147" s="37"/>
      <c r="F147" s="37"/>
      <c r="G147" s="37"/>
      <c r="H147" s="37"/>
      <c r="I147" s="37"/>
      <c r="J147" s="37"/>
      <c r="K147" s="37"/>
      <c r="L147" s="37"/>
      <c r="M147" s="37"/>
      <c r="N147" s="37"/>
      <c r="O147" s="37"/>
      <c r="P147" s="37"/>
      <c r="Q147" s="37"/>
      <c r="R147" s="37"/>
    </row>
    <row r="148" spans="2:18" ht="43.5" customHeight="1"/>
  </sheetData>
  <sheetProtection selectLockedCells="1"/>
  <dataConsolidate/>
  <mergeCells count="463">
    <mergeCell ref="C49:C50"/>
    <mergeCell ref="A27:A32"/>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J24:S26"/>
    <mergeCell ref="F25:G25"/>
    <mergeCell ref="H25:I25"/>
    <mergeCell ref="F26:G26"/>
    <mergeCell ref="H26:I26"/>
    <mergeCell ref="J37:S37"/>
    <mergeCell ref="B29:B30"/>
    <mergeCell ref="B31:B32"/>
    <mergeCell ref="C29:C30"/>
    <mergeCell ref="J28:S28"/>
    <mergeCell ref="J30:S30"/>
    <mergeCell ref="J32:S32"/>
    <mergeCell ref="D29:D30"/>
    <mergeCell ref="H29:I30"/>
    <mergeCell ref="F29:G30"/>
    <mergeCell ref="C31:C32"/>
    <mergeCell ref="D31:D32"/>
    <mergeCell ref="E31:E32"/>
    <mergeCell ref="F31:G32"/>
    <mergeCell ref="H31:I32"/>
    <mergeCell ref="H37:I38"/>
    <mergeCell ref="B24:C26"/>
    <mergeCell ref="D24:E24"/>
    <mergeCell ref="F39:G40"/>
    <mergeCell ref="H39:I40"/>
    <mergeCell ref="J41:S41"/>
    <mergeCell ref="B41:B42"/>
    <mergeCell ref="C41:C42"/>
    <mergeCell ref="D41:D42"/>
    <mergeCell ref="E41:E42"/>
    <mergeCell ref="F41:G42"/>
    <mergeCell ref="H41:I42"/>
    <mergeCell ref="J40:S40"/>
    <mergeCell ref="J42:S42"/>
    <mergeCell ref="J39:S39"/>
    <mergeCell ref="B39:B40"/>
    <mergeCell ref="C39:C40"/>
    <mergeCell ref="D39:D40"/>
    <mergeCell ref="J17:S17"/>
    <mergeCell ref="J19:S19"/>
    <mergeCell ref="J22:S22"/>
    <mergeCell ref="H15:I15"/>
    <mergeCell ref="F16:G16"/>
    <mergeCell ref="H16:I16"/>
    <mergeCell ref="J18:S18"/>
    <mergeCell ref="J20:S20"/>
    <mergeCell ref="F19:G20"/>
    <mergeCell ref="H19:I20"/>
    <mergeCell ref="J21:S21"/>
    <mergeCell ref="E2:M2"/>
    <mergeCell ref="D5:N5"/>
    <mergeCell ref="M8:S8"/>
    <mergeCell ref="D9:J9"/>
    <mergeCell ref="A14:A16"/>
    <mergeCell ref="B14:C16"/>
    <mergeCell ref="D14:E14"/>
    <mergeCell ref="F14:I14"/>
    <mergeCell ref="J14:S16"/>
    <mergeCell ref="F15:G15"/>
    <mergeCell ref="Q11:S13"/>
    <mergeCell ref="N11:P13"/>
    <mergeCell ref="F45:G45"/>
    <mergeCell ref="H45:I45"/>
    <mergeCell ref="F46:G46"/>
    <mergeCell ref="J27:S27"/>
    <mergeCell ref="A53:S53"/>
    <mergeCell ref="A47:A52"/>
    <mergeCell ref="J47:S47"/>
    <mergeCell ref="J50:S50"/>
    <mergeCell ref="J52:S52"/>
    <mergeCell ref="B47:B48"/>
    <mergeCell ref="C47:C48"/>
    <mergeCell ref="D47:D48"/>
    <mergeCell ref="E47:E48"/>
    <mergeCell ref="F47:G48"/>
    <mergeCell ref="H47:I48"/>
    <mergeCell ref="J48:S48"/>
    <mergeCell ref="B49:B50"/>
    <mergeCell ref="D49:D50"/>
    <mergeCell ref="E49:E50"/>
    <mergeCell ref="F49:G50"/>
    <mergeCell ref="H49:I50"/>
    <mergeCell ref="J49:S49"/>
    <mergeCell ref="E29:E30"/>
    <mergeCell ref="J31:S31"/>
    <mergeCell ref="B51:B52"/>
    <mergeCell ref="E4:M4"/>
    <mergeCell ref="A33:S33"/>
    <mergeCell ref="A34:A36"/>
    <mergeCell ref="B34:C36"/>
    <mergeCell ref="D34:E34"/>
    <mergeCell ref="F34:I34"/>
    <mergeCell ref="J34:S36"/>
    <mergeCell ref="F35:G35"/>
    <mergeCell ref="H35:I35"/>
    <mergeCell ref="F36:G36"/>
    <mergeCell ref="H36:I36"/>
    <mergeCell ref="A44:A46"/>
    <mergeCell ref="B44:C46"/>
    <mergeCell ref="D44:E44"/>
    <mergeCell ref="F44:I44"/>
    <mergeCell ref="J44:S46"/>
    <mergeCell ref="A37:A42"/>
    <mergeCell ref="B17:B18"/>
    <mergeCell ref="B19:B20"/>
    <mergeCell ref="C19:C20"/>
    <mergeCell ref="D19:D20"/>
    <mergeCell ref="E19:E20"/>
    <mergeCell ref="C17:C18"/>
    <mergeCell ref="D17:D18"/>
    <mergeCell ref="E17:E18"/>
    <mergeCell ref="B37:B38"/>
    <mergeCell ref="C37:C38"/>
    <mergeCell ref="D37:D38"/>
    <mergeCell ref="E37:E38"/>
    <mergeCell ref="A17:A22"/>
    <mergeCell ref="A24:A26"/>
    <mergeCell ref="E39:E40"/>
    <mergeCell ref="A57:A62"/>
    <mergeCell ref="J57:S57"/>
    <mergeCell ref="J59:S59"/>
    <mergeCell ref="J62:S62"/>
    <mergeCell ref="D54:E54"/>
    <mergeCell ref="F54:I54"/>
    <mergeCell ref="J54:S56"/>
    <mergeCell ref="F55:G55"/>
    <mergeCell ref="H55:I55"/>
    <mergeCell ref="F56:G56"/>
    <mergeCell ref="H56:I56"/>
    <mergeCell ref="F59:G60"/>
    <mergeCell ref="H59:I60"/>
    <mergeCell ref="J60:S60"/>
    <mergeCell ref="A54:A56"/>
    <mergeCell ref="B54:C56"/>
    <mergeCell ref="D59:D60"/>
    <mergeCell ref="E59:E60"/>
    <mergeCell ref="J68:S68"/>
    <mergeCell ref="J69:S69"/>
    <mergeCell ref="J70:S70"/>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 ref="F65:G65"/>
    <mergeCell ref="H65:I65"/>
    <mergeCell ref="H46:I46"/>
    <mergeCell ref="J29:S29"/>
    <mergeCell ref="J38:S38"/>
    <mergeCell ref="F37:G38"/>
    <mergeCell ref="A64:A66"/>
    <mergeCell ref="B64:C66"/>
    <mergeCell ref="D64:E64"/>
    <mergeCell ref="F64:I64"/>
    <mergeCell ref="J64:S66"/>
    <mergeCell ref="F66:G66"/>
    <mergeCell ref="H66:I66"/>
    <mergeCell ref="A67:A72"/>
    <mergeCell ref="B67:B68"/>
    <mergeCell ref="C67:C68"/>
    <mergeCell ref="D67:D68"/>
    <mergeCell ref="E67:E68"/>
    <mergeCell ref="F67:G68"/>
    <mergeCell ref="H67:I68"/>
    <mergeCell ref="B69:B70"/>
    <mergeCell ref="C69:C70"/>
    <mergeCell ref="D69:D70"/>
    <mergeCell ref="E69:E70"/>
    <mergeCell ref="F69:G70"/>
    <mergeCell ref="H69:I70"/>
    <mergeCell ref="B71:B72"/>
    <mergeCell ref="C71:C72"/>
    <mergeCell ref="D71:D72"/>
    <mergeCell ref="J67:S67"/>
    <mergeCell ref="E71:E72"/>
    <mergeCell ref="F71:G72"/>
    <mergeCell ref="H71:I72"/>
    <mergeCell ref="J72:S72"/>
    <mergeCell ref="A74:A76"/>
    <mergeCell ref="B74:C76"/>
    <mergeCell ref="D74:E74"/>
    <mergeCell ref="F74:I74"/>
    <mergeCell ref="J74:S76"/>
    <mergeCell ref="F75:G75"/>
    <mergeCell ref="H75:I75"/>
    <mergeCell ref="F76:G76"/>
    <mergeCell ref="H76:I76"/>
    <mergeCell ref="J71:S71"/>
    <mergeCell ref="A73:S73"/>
    <mergeCell ref="H79:I80"/>
    <mergeCell ref="J79:S79"/>
    <mergeCell ref="J80:S80"/>
    <mergeCell ref="B81:B82"/>
    <mergeCell ref="C81:C82"/>
    <mergeCell ref="D81:D82"/>
    <mergeCell ref="E81:E82"/>
    <mergeCell ref="F81:G82"/>
    <mergeCell ref="H81:I82"/>
    <mergeCell ref="J81:S81"/>
    <mergeCell ref="J82:S82"/>
    <mergeCell ref="J92:S92"/>
    <mergeCell ref="A77:A82"/>
    <mergeCell ref="B77:B78"/>
    <mergeCell ref="C77:C78"/>
    <mergeCell ref="D77:D78"/>
    <mergeCell ref="E77:E78"/>
    <mergeCell ref="F77:G78"/>
    <mergeCell ref="H77:I78"/>
    <mergeCell ref="J77:S77"/>
    <mergeCell ref="J78:S78"/>
    <mergeCell ref="B79:B80"/>
    <mergeCell ref="C79:C80"/>
    <mergeCell ref="D79:D80"/>
    <mergeCell ref="E79:E80"/>
    <mergeCell ref="F79:G80"/>
    <mergeCell ref="A84:A86"/>
    <mergeCell ref="B84:C86"/>
    <mergeCell ref="D84:E84"/>
    <mergeCell ref="F84:I84"/>
    <mergeCell ref="J84:S86"/>
    <mergeCell ref="F85:G85"/>
    <mergeCell ref="H85:I85"/>
    <mergeCell ref="F86:G86"/>
    <mergeCell ref="H86:I86"/>
    <mergeCell ref="A93:S93"/>
    <mergeCell ref="A94:A96"/>
    <mergeCell ref="B94:C96"/>
    <mergeCell ref="D94:E94"/>
    <mergeCell ref="F94:I94"/>
    <mergeCell ref="J94:S96"/>
    <mergeCell ref="F95:G95"/>
    <mergeCell ref="H95:I95"/>
    <mergeCell ref="F96:G96"/>
    <mergeCell ref="H96:I96"/>
    <mergeCell ref="A87:A92"/>
    <mergeCell ref="B87:B88"/>
    <mergeCell ref="C87:C88"/>
    <mergeCell ref="D87:D88"/>
    <mergeCell ref="E87:E88"/>
    <mergeCell ref="F87:G88"/>
    <mergeCell ref="H87:I88"/>
    <mergeCell ref="J87:S87"/>
    <mergeCell ref="J88:S88"/>
    <mergeCell ref="B89:B90"/>
    <mergeCell ref="C89:C90"/>
    <mergeCell ref="D89:D90"/>
    <mergeCell ref="E89:E90"/>
    <mergeCell ref="F89:G90"/>
    <mergeCell ref="H89:I90"/>
    <mergeCell ref="J89:S89"/>
    <mergeCell ref="J90:S90"/>
    <mergeCell ref="B91:B92"/>
    <mergeCell ref="C91:C92"/>
    <mergeCell ref="D91:D92"/>
    <mergeCell ref="E91:E92"/>
    <mergeCell ref="F91:G92"/>
    <mergeCell ref="H91:I92"/>
    <mergeCell ref="J91:S91"/>
    <mergeCell ref="H99:I100"/>
    <mergeCell ref="J99:S99"/>
    <mergeCell ref="J100:S100"/>
    <mergeCell ref="B101:B102"/>
    <mergeCell ref="C101:C102"/>
    <mergeCell ref="D101:D102"/>
    <mergeCell ref="E101:E102"/>
    <mergeCell ref="F101:G102"/>
    <mergeCell ref="H101:I102"/>
    <mergeCell ref="J101:S101"/>
    <mergeCell ref="J102:S102"/>
    <mergeCell ref="J112:S112"/>
    <mergeCell ref="A97:A102"/>
    <mergeCell ref="B97:B98"/>
    <mergeCell ref="C97:C98"/>
    <mergeCell ref="D97:D98"/>
    <mergeCell ref="E97:E98"/>
    <mergeCell ref="F97:G98"/>
    <mergeCell ref="H97:I98"/>
    <mergeCell ref="J97:S97"/>
    <mergeCell ref="J98:S98"/>
    <mergeCell ref="B99:B100"/>
    <mergeCell ref="C99:C100"/>
    <mergeCell ref="D99:D100"/>
    <mergeCell ref="E99:E100"/>
    <mergeCell ref="F99:G100"/>
    <mergeCell ref="A104:A106"/>
    <mergeCell ref="B104:C106"/>
    <mergeCell ref="D104:E104"/>
    <mergeCell ref="F104:I104"/>
    <mergeCell ref="J104:S106"/>
    <mergeCell ref="F105:G105"/>
    <mergeCell ref="H105:I105"/>
    <mergeCell ref="F106:G106"/>
    <mergeCell ref="H106:I106"/>
    <mergeCell ref="A113:S113"/>
    <mergeCell ref="A114:A116"/>
    <mergeCell ref="B114:C116"/>
    <mergeCell ref="D114:E114"/>
    <mergeCell ref="F114:I114"/>
    <mergeCell ref="J114:S116"/>
    <mergeCell ref="F115:G115"/>
    <mergeCell ref="H115:I115"/>
    <mergeCell ref="F116:G116"/>
    <mergeCell ref="H116:I116"/>
    <mergeCell ref="A107:A112"/>
    <mergeCell ref="B107:B108"/>
    <mergeCell ref="C107:C108"/>
    <mergeCell ref="D107:D108"/>
    <mergeCell ref="E107:E108"/>
    <mergeCell ref="F107:G108"/>
    <mergeCell ref="H107:I108"/>
    <mergeCell ref="J107:S107"/>
    <mergeCell ref="J108:S108"/>
    <mergeCell ref="B109:B110"/>
    <mergeCell ref="C109:C110"/>
    <mergeCell ref="D109:D110"/>
    <mergeCell ref="E109:E110"/>
    <mergeCell ref="F109:G110"/>
    <mergeCell ref="H109:I110"/>
    <mergeCell ref="J109:S109"/>
    <mergeCell ref="J110:S110"/>
    <mergeCell ref="B111:B112"/>
    <mergeCell ref="C111:C112"/>
    <mergeCell ref="D111:D112"/>
    <mergeCell ref="E111:E112"/>
    <mergeCell ref="F111:G112"/>
    <mergeCell ref="H111:I112"/>
    <mergeCell ref="J111:S111"/>
    <mergeCell ref="H119:I120"/>
    <mergeCell ref="J119:S119"/>
    <mergeCell ref="J120:S120"/>
    <mergeCell ref="B121:B122"/>
    <mergeCell ref="C121:C122"/>
    <mergeCell ref="D121:D122"/>
    <mergeCell ref="E121:E122"/>
    <mergeCell ref="F121:G122"/>
    <mergeCell ref="H121:I122"/>
    <mergeCell ref="J121:S121"/>
    <mergeCell ref="J122:S122"/>
    <mergeCell ref="J132:S132"/>
    <mergeCell ref="A117:A122"/>
    <mergeCell ref="B117:B118"/>
    <mergeCell ref="C117:C118"/>
    <mergeCell ref="D117:D118"/>
    <mergeCell ref="E117:E118"/>
    <mergeCell ref="F117:G118"/>
    <mergeCell ref="H117:I118"/>
    <mergeCell ref="J117:S117"/>
    <mergeCell ref="J118:S118"/>
    <mergeCell ref="B119:B120"/>
    <mergeCell ref="C119:C120"/>
    <mergeCell ref="D119:D120"/>
    <mergeCell ref="E119:E120"/>
    <mergeCell ref="F119:G120"/>
    <mergeCell ref="A124:A126"/>
    <mergeCell ref="B124:C126"/>
    <mergeCell ref="D124:E124"/>
    <mergeCell ref="F124:I124"/>
    <mergeCell ref="J124:S126"/>
    <mergeCell ref="F125:G125"/>
    <mergeCell ref="H125:I125"/>
    <mergeCell ref="F126:G126"/>
    <mergeCell ref="H126:I126"/>
    <mergeCell ref="A133:S133"/>
    <mergeCell ref="A134:A136"/>
    <mergeCell ref="B134:C136"/>
    <mergeCell ref="D134:E134"/>
    <mergeCell ref="F134:I134"/>
    <mergeCell ref="J134:S136"/>
    <mergeCell ref="F135:G135"/>
    <mergeCell ref="H135:I135"/>
    <mergeCell ref="F136:G136"/>
    <mergeCell ref="H136:I136"/>
    <mergeCell ref="A127:A132"/>
    <mergeCell ref="B127:B128"/>
    <mergeCell ref="C127:C128"/>
    <mergeCell ref="D127:D128"/>
    <mergeCell ref="E127:E128"/>
    <mergeCell ref="F127:G128"/>
    <mergeCell ref="H127:I128"/>
    <mergeCell ref="J127:S127"/>
    <mergeCell ref="J128:S128"/>
    <mergeCell ref="B129:B130"/>
    <mergeCell ref="C129:C130"/>
    <mergeCell ref="D129:D130"/>
    <mergeCell ref="E129:E130"/>
    <mergeCell ref="F129:G130"/>
    <mergeCell ref="H129:I130"/>
    <mergeCell ref="J129:S129"/>
    <mergeCell ref="J130:S130"/>
    <mergeCell ref="B131:B132"/>
    <mergeCell ref="C131:C132"/>
    <mergeCell ref="D131:D132"/>
    <mergeCell ref="E131:E132"/>
    <mergeCell ref="F131:G132"/>
    <mergeCell ref="H131:I132"/>
    <mergeCell ref="J131:S131"/>
    <mergeCell ref="J140:S140"/>
    <mergeCell ref="B141:B142"/>
    <mergeCell ref="C141:C142"/>
    <mergeCell ref="D141:D142"/>
    <mergeCell ref="E141:E142"/>
    <mergeCell ref="F141:G142"/>
    <mergeCell ref="H141:I142"/>
    <mergeCell ref="J141:S141"/>
    <mergeCell ref="J142:S142"/>
    <mergeCell ref="A143:S143"/>
    <mergeCell ref="C144:E144"/>
    <mergeCell ref="J144:R144"/>
    <mergeCell ref="C145:E145"/>
    <mergeCell ref="J145:R145"/>
    <mergeCell ref="C146:E146"/>
    <mergeCell ref="J146:R146"/>
    <mergeCell ref="B147:R147"/>
    <mergeCell ref="A137:A142"/>
    <mergeCell ref="B137:B138"/>
    <mergeCell ref="C137:C138"/>
    <mergeCell ref="D137:D138"/>
    <mergeCell ref="E137:E138"/>
    <mergeCell ref="F137:G138"/>
    <mergeCell ref="H137:I138"/>
    <mergeCell ref="J137:S137"/>
    <mergeCell ref="J138:S138"/>
    <mergeCell ref="B139:B140"/>
    <mergeCell ref="C139:C140"/>
    <mergeCell ref="D139:D140"/>
    <mergeCell ref="E139:E140"/>
    <mergeCell ref="F139:G140"/>
    <mergeCell ref="H139:I140"/>
    <mergeCell ref="J139:S139"/>
  </mergeCells>
  <printOptions horizontalCentered="1"/>
  <pageMargins left="0.19685039370078741" right="0.11811023622047245" top="0.27559055118110237" bottom="0.19685039370078741" header="0.19685039370078741" footer="0.19685039370078741"/>
  <pageSetup scale="21" fitToHeight="0" orientation="landscape" cellComments="asDisplayed" r:id="rId1"/>
  <rowBreaks count="7" manualBreakCount="7">
    <brk id="33" max="18" man="1"/>
    <brk id="53" max="18" man="1"/>
    <brk id="73" max="18" man="1"/>
    <brk id="93" max="18" man="1"/>
    <brk id="113" max="18" man="1"/>
    <brk id="133" max="18" man="1"/>
    <brk id="147"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2017-04-06T21:23:48Z</cp:lastPrinted>
  <dcterms:created xsi:type="dcterms:W3CDTF">2016-12-09T18:35:27Z</dcterms:created>
  <dcterms:modified xsi:type="dcterms:W3CDTF">2017-04-06T21:26:48Z</dcterms:modified>
</cp:coreProperties>
</file>