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180" yWindow="45" windowWidth="28800" windowHeight="7440"/>
  </bookViews>
  <sheets>
    <sheet name="CONCENTRADO E010" sheetId="1" r:id="rId1"/>
  </sheets>
  <definedNames>
    <definedName name="_xlnm._FilterDatabase" localSheetId="0" hidden="1">'CONCENTRADO E010'!#REF!</definedName>
    <definedName name="_xlnm.Print_Area" localSheetId="0">'CONCENTRADO E010'!$A$1:$S$73</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9" i="1"/>
  <c r="D17"/>
  <c r="E17"/>
  <c r="H21"/>
  <c r="E59"/>
  <c r="E61"/>
  <c r="H61"/>
  <c r="D59"/>
  <c r="H59" s="1"/>
  <c r="D57"/>
  <c r="H51"/>
  <c r="F51"/>
  <c r="H49"/>
  <c r="F49"/>
  <c r="E47"/>
  <c r="D47"/>
  <c r="E41"/>
  <c r="E37" s="1"/>
  <c r="D41"/>
  <c r="H39"/>
  <c r="F39"/>
  <c r="E31"/>
  <c r="F31" s="1"/>
  <c r="H29"/>
  <c r="F29"/>
  <c r="D27"/>
  <c r="F21"/>
  <c r="F19"/>
  <c r="F59"/>
  <c r="E57"/>
  <c r="F61"/>
  <c r="F41" l="1"/>
  <c r="H57"/>
  <c r="D69" s="1"/>
  <c r="H47"/>
  <c r="L68" s="1"/>
  <c r="F47"/>
  <c r="H31"/>
  <c r="E27"/>
  <c r="F27" s="1"/>
  <c r="F57"/>
  <c r="H41"/>
  <c r="H17"/>
  <c r="L65" s="1"/>
  <c r="D37"/>
  <c r="F17"/>
  <c r="L69" l="1"/>
  <c r="D68"/>
  <c r="H27"/>
  <c r="D65"/>
  <c r="H37"/>
  <c r="L67" s="1"/>
  <c r="F37"/>
  <c r="D67" l="1"/>
  <c r="L66"/>
  <c r="D66"/>
</calcChain>
</file>

<file path=xl/sharedStrings.xml><?xml version="1.0" encoding="utf-8"?>
<sst xmlns="http://schemas.openxmlformats.org/spreadsheetml/2006/main" count="150" uniqueCount="75">
  <si>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</si>
  <si>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</si>
  <si>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</si>
  <si>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</si>
  <si>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</si>
  <si>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</si>
  <si>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</si>
  <si>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</si>
  <si>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</si>
  <si>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</si>
  <si>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</si>
  <si>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</si>
  <si>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</si>
  <si>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</si>
  <si>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</si>
  <si>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</si>
  <si>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</si>
  <si>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</si>
  <si>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</si>
  <si>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</si>
  <si>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</si>
  <si>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</si>
  <si>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</si>
  <si>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</si>
  <si>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</si>
  <si>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</si>
  <si>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</si>
  <si>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</si>
  <si>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</si>
  <si>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</si>
  <si>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</si>
  <si>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</si>
  <si>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</si>
  <si>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</si>
  <si>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</si>
  <si>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</si>
  <si>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profesionales de la salud que concluyeron cursos de educación continua
FÓRMULA: VARIABLE1 / VARIABLE2 X 100</t>
  </si>
  <si>
    <t>Eficacia en la impartición de cursos 
de educación continua 
FÓRMULA: VARIABLE1 / VARIABLE2 X 100</t>
  </si>
  <si>
    <t xml:space="preserve">Número de cursos de educación continua impartidos por la institución en el periodo </t>
  </si>
  <si>
    <t>Porcentaje de participantes externos en los cursos de educación continua
FÓRMULA: VARIABLE1 / VARIABLE2 X 100</t>
  </si>
  <si>
    <t>Número de participantes externos en los cursos de educación continua impartidos en el periodo</t>
  </si>
  <si>
    <t xml:space="preserve">Percepción sobre la calidad de los cursos de educación continua 
FÓRMULA: VARIABLE1 / VARIABLE2 </t>
  </si>
  <si>
    <t xml:space="preserve">Sumatoria de la calificación manifestada por los profesionales de la salud que participan en cursos de educación continua (que concluyen en el periodo) encuestados respecto a la calidad percibida de los cursos recibidos  </t>
  </si>
  <si>
    <t xml:space="preserve">Total de profesionales de la salud que participan en cursos de educación continua (que concluyen en el periodo) encuestados </t>
  </si>
  <si>
    <t xml:space="preserve">Número de profesionales de la salud efectivamente inscritos a los cursos de educación continua realizados por la institución durante el periodo reportado </t>
  </si>
  <si>
    <t>Número de profesionales de la salud que  recibieron constancia de conclusión de los cursos de educación continua impartida por la institución</t>
  </si>
  <si>
    <t xml:space="preserve">Número de profesionales de la salud inscritos a los cursos de educación continua realizados por la institución durante el periodo reportado  </t>
  </si>
  <si>
    <t>Total de cursos de educación continua programados por la institución en el mismo periodo</t>
  </si>
  <si>
    <t>Total de participantes en los cursos de educación continua impartidos en el periodo</t>
  </si>
  <si>
    <t>Eficacia en la captación de participantes a cursos 
de educación continua
FÓRMULA: VARIABLE1 / VARIABLE2 X 100</t>
  </si>
  <si>
    <t xml:space="preserve">Número de  profesionales de la salud que se proyectó asistirían a los cursos de educación continua que se realizaron durante el periodo reportado </t>
  </si>
  <si>
    <t>VALIDADOR</t>
  </si>
  <si>
    <t>INDICADOR 5</t>
  </si>
  <si>
    <t>INDICADOR 9</t>
  </si>
  <si>
    <t>INDICADOR 10</t>
  </si>
  <si>
    <t>INDICADOR 14</t>
  </si>
  <si>
    <t>OBSERVACIÓN DE LAS EXPLICACIONES</t>
  </si>
  <si>
    <t xml:space="preserve">CALIFICACIÓN </t>
  </si>
  <si>
    <t>INDICADOR 8</t>
  </si>
  <si>
    <t xml:space="preserve">        EVALUACIÓN DE CUMPLIMIENTO DE METAS PERÍODO ENERO - SEPTIEMBRE 2018</t>
  </si>
  <si>
    <t>INSTITUTO NACIONAL DE CARDIOLOGÍA IGNACIO CHÁVEZ</t>
  </si>
  <si>
    <t>CARDIOLOGÍIA</t>
  </si>
  <si>
    <t>No existe riesgo para este indicador, ya que por la importancia de los temas y la demanda de los mismos se realizaron cursos no programados.</t>
  </si>
  <si>
    <t>MTRA. LUCIA RÍOS NÚÑEZ</t>
  </si>
  <si>
    <t>DR. JUAN VERDEJO PARÍS</t>
  </si>
  <si>
    <t>Al cierre del tercer trimestre se alcanzó un promedio de 9.7 de percepción sobre la calidad de los cursos de educación continua con una sumatoria de calificación de 8,346 de 864 profesionales de la salud encuestados; el promedio programado fue de 9.5 con una sumatoria de calificación de 8,598 y 905 participantes encuestados. El resultado obtenido muestra que los cursos otorgados cumplen con las expectativas de conocimiento adquirido o actualización de los mismos. 
El cumplimiento de meta que se obtiene es del 102.1% señalando un semáforo de color verde conforme al criterio de la SHCP.</t>
  </si>
  <si>
    <t>DR. SERGIO TREVETHAN CRAVIOTO</t>
  </si>
  <si>
    <t>SUBDIRECTOR DE LA COORDINACIÓN DE ENSEÑANZA (NOMBRE Y FIRMA)</t>
  </si>
  <si>
    <t>Vo. Bo.</t>
  </si>
  <si>
    <t>Al cierre del periodo se alcanzó el 45.4% de participantes externos en los cursos de educación continua con 1,258 participantes externos de un total de 2,769; la programación fue del 40.2% con 970 participantes externos de un total de 2,414. Es importante mencionar que el reconocimiento del Instituto por la especialidad en cardiología y ramas afínes, es referente para que los profesionales de la salud, demanden adquirir nuevos conocimientos o la actualización de los mismos. 
El cumplimiento de meta que se obtiene es del 118.9% señalando un semáforo de color rojo conforme al criterio de la SHCP.</t>
  </si>
  <si>
    <t>No existe riesgo para este indicador, ya que por la importancia de los temas, se ha presentado un mayor número de asistentes de los programados.</t>
  </si>
  <si>
    <t>No existe riesgo para este indicador, ya que por la importancia de los temas otorgados en los cursos, se presentó una mayor demanda de participantes; como fueron los cursos de Cardiología 2018 con el tema principal "Síndromes Coronarios Agudos", realizado en el mes de septiembre. Se destaca el reconocimiento de los profesionales de la salud externos hacia el INCICh, por su labor en capacitación y actualización en temas de alta especialidad .</t>
  </si>
  <si>
    <t xml:space="preserve">Al cierre del tercer trimestre se alcanzó el 99.9% de profesionales de la salud que concluyeron cursos de educación continua con 2,767 participantes de 2,769 inscritos; la programación fue del 98.0% con 2,366 participantes a concluir de 2,414 inscritos. Es importante mencionar que la diferencia se debe a una mayor audiencia en los cursos de enfermería relacionados con cursos de actualización por el interés de los temas, como el curso de Cardiología 2018 con el Tema: "Síndromes Coronarios Agudos", para personal médico y de enfermería.
Es importante señalar, que el Instituto llevo a cabo de manera adicional el curso "Atención oportuna al infarto agudo al miocardio" con una asistencia de 133 participantes, el cual no fue considerado en la programación original. 
El cumplimiento de meta que se obtiene es del 101.9% señalando un semáforo de color verde conforme al criterio de la SHCP. </t>
  </si>
  <si>
    <t>Al cierre del tercer trimestre se alcanzó el 106.5% de eficacia en la impartición de educación continua, con 33 cursos impartidos por la institución de 31 programados, la programación fue del 100.0% con 31 cursos a impartirse.  
El cumplimiento de meta que se obtiene es de 106.5% señalando un semáforo de color amarillo conforme al criterio de la SHCP.</t>
  </si>
  <si>
    <t xml:space="preserve">Al cierre del tercer trimestre se alcanzó el 114.7% de eficacia en la captación de participantes a cursos de educación continua con 2,769 profesionales de la salud inscritos de 2,414 programados; la programación fue del 100.0% con 2,414 profesionales de la salud. 
Cabe destacar que se han realizado cursos no programados en la MIR 2018, debido a la relevancia de los temas, como es el caso del curso "Atención Oportuna del Infarto Agudo al Miocardio"
El cumplimiento de meta que se obtiene es del 114.7% señalando un semáforo de color rojo conforme al criterio de la SHCP. </t>
  </si>
</sst>
</file>

<file path=xl/styles.xml><?xml version="1.0" encoding="utf-8"?>
<styleSheet xmlns="http://schemas.openxmlformats.org/spreadsheetml/2006/main">
  <numFmts count="1">
    <numFmt numFmtId="164" formatCode="#,##0.0"/>
  </numFmts>
  <fonts count="27">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sz val="26"/>
      <color theme="1"/>
      <name val="Arial"/>
      <family val="2"/>
    </font>
    <font>
      <sz val="36"/>
      <color theme="1"/>
      <name val="Calibri"/>
      <family val="2"/>
      <scheme val="minor"/>
    </font>
    <font>
      <sz val="48"/>
      <color theme="1"/>
      <name val="Calibri"/>
      <family val="2"/>
      <scheme val="minor"/>
    </font>
    <font>
      <b/>
      <sz val="28"/>
      <name val="Arial"/>
      <family val="2"/>
    </font>
    <font>
      <sz val="18"/>
      <name val="Arial"/>
      <family val="2"/>
    </font>
    <font>
      <sz val="18"/>
      <color theme="1"/>
      <name val="Calibri"/>
      <family val="2"/>
      <scheme val="minor"/>
    </font>
    <font>
      <b/>
      <sz val="18"/>
      <color theme="1"/>
      <name val="Calibri"/>
      <family val="2"/>
      <scheme val="minor"/>
    </font>
    <font>
      <b/>
      <sz val="22"/>
      <name val="Calibri"/>
      <family val="2"/>
      <scheme val="minor"/>
    </font>
    <font>
      <sz val="24"/>
      <name val="Calibri"/>
      <family val="2"/>
      <scheme val="minor"/>
    </font>
    <font>
      <sz val="22"/>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
      <patternFill patternType="solid">
        <fgColor theme="5" tint="0.39997558519241921"/>
        <bgColor indexed="64"/>
      </patternFill>
    </fill>
  </fills>
  <borders count="29">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0" fontId="6" fillId="0" borderId="0"/>
  </cellStyleXfs>
  <cellXfs count="137">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8" fillId="0" borderId="0" xfId="0" applyFont="1" applyAlignment="1" applyProtection="1"/>
    <xf numFmtId="0" fontId="21" fillId="2" borderId="0" xfId="1" applyFont="1" applyFill="1" applyProtection="1"/>
    <xf numFmtId="0" fontId="3" fillId="2" borderId="0" xfId="1" applyFont="1" applyFill="1" applyProtection="1"/>
    <xf numFmtId="0" fontId="3" fillId="2" borderId="0" xfId="0" applyFont="1" applyFill="1" applyAlignment="1" applyProtection="1"/>
    <xf numFmtId="0" fontId="22" fillId="2" borderId="0" xfId="0" applyFont="1" applyFill="1" applyProtection="1"/>
    <xf numFmtId="0" fontId="22" fillId="0" borderId="0" xfId="0" applyFont="1" applyProtection="1"/>
    <xf numFmtId="0" fontId="3" fillId="5" borderId="0" xfId="0" applyFont="1" applyFill="1" applyBorder="1" applyAlignment="1" applyProtection="1">
      <alignment horizontal="left" vertical="center" wrapText="1"/>
    </xf>
    <xf numFmtId="0" fontId="3" fillId="8" borderId="23"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23" fillId="4" borderId="6" xfId="0" applyFont="1" applyFill="1" applyBorder="1" applyAlignment="1" applyProtection="1">
      <alignment horizontal="center"/>
    </xf>
    <xf numFmtId="49" fontId="23" fillId="0" borderId="6" xfId="0" applyNumberFormat="1" applyFont="1" applyBorder="1" applyAlignment="1" applyProtection="1">
      <alignment horizontal="center" vertical="center"/>
    </xf>
    <xf numFmtId="49" fontId="23" fillId="0" borderId="6" xfId="0" applyNumberFormat="1" applyFont="1" applyBorder="1" applyAlignment="1" applyProtection="1">
      <alignment horizontal="center" vertical="center"/>
    </xf>
    <xf numFmtId="0" fontId="23" fillId="4" borderId="6" xfId="0" applyFont="1" applyFill="1" applyBorder="1" applyAlignment="1" applyProtection="1">
      <alignment horizontal="center"/>
    </xf>
    <xf numFmtId="0" fontId="4" fillId="2" borderId="1" xfId="0" applyFont="1" applyFill="1" applyBorder="1" applyAlignment="1" applyProtection="1">
      <alignment horizontal="left"/>
      <protection locked="0"/>
    </xf>
    <xf numFmtId="0" fontId="11" fillId="0" borderId="14" xfId="0" applyFont="1" applyFill="1" applyBorder="1" applyAlignment="1" applyProtection="1">
      <alignment horizontal="center"/>
      <protection locked="0"/>
    </xf>
    <xf numFmtId="0" fontId="12" fillId="0" borderId="0" xfId="0" applyFont="1" applyBorder="1" applyAlignment="1" applyProtection="1">
      <alignment horizontal="center" vertical="center" wrapText="1"/>
    </xf>
    <xf numFmtId="0" fontId="12" fillId="0" borderId="7" xfId="0" applyFont="1" applyBorder="1" applyAlignment="1" applyProtection="1">
      <alignment horizontal="center"/>
    </xf>
    <xf numFmtId="164" fontId="12" fillId="0" borderId="6" xfId="0" applyNumberFormat="1" applyFont="1" applyFill="1" applyBorder="1" applyAlignment="1" applyProtection="1">
      <alignment horizontal="center" vertical="center" wrapText="1"/>
    </xf>
    <xf numFmtId="2" fontId="26" fillId="0" borderId="15" xfId="0" applyNumberFormat="1" applyFont="1" applyFill="1" applyBorder="1" applyAlignment="1" applyProtection="1">
      <alignment horizontal="left" vertical="center" wrapText="1"/>
      <protection locked="0"/>
    </xf>
    <xf numFmtId="2" fontId="26" fillId="0" borderId="16" xfId="0" applyNumberFormat="1" applyFont="1" applyFill="1" applyBorder="1" applyAlignment="1" applyProtection="1">
      <alignment horizontal="left" vertical="center" wrapText="1"/>
      <protection locked="0"/>
    </xf>
    <xf numFmtId="2" fontId="26" fillId="0" borderId="17" xfId="0" applyNumberFormat="1" applyFont="1" applyFill="1" applyBorder="1" applyAlignment="1" applyProtection="1">
      <alignment horizontal="left" vertical="center" wrapText="1"/>
      <protection locked="0"/>
    </xf>
    <xf numFmtId="3" fontId="12" fillId="7" borderId="6" xfId="0" applyNumberFormat="1" applyFont="1" applyFill="1" applyBorder="1" applyAlignment="1" applyProtection="1">
      <alignment horizontal="center" vertical="center" wrapText="1"/>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20" fillId="7" borderId="3" xfId="0" applyFont="1" applyFill="1" applyBorder="1" applyAlignment="1" applyProtection="1">
      <alignment horizontal="center" vertical="center"/>
    </xf>
    <xf numFmtId="0" fontId="20" fillId="7" borderId="8" xfId="0" applyFont="1" applyFill="1" applyBorder="1" applyAlignment="1" applyProtection="1">
      <alignment horizontal="center" vertical="center"/>
    </xf>
    <xf numFmtId="0" fontId="20" fillId="7" borderId="11" xfId="0" applyFont="1" applyFill="1" applyBorder="1" applyAlignment="1" applyProtection="1">
      <alignment horizontal="center" vertical="center"/>
    </xf>
    <xf numFmtId="49" fontId="7" fillId="0" borderId="15" xfId="0" applyNumberFormat="1" applyFont="1" applyFill="1" applyBorder="1" applyAlignment="1" applyProtection="1">
      <alignment horizontal="left" vertical="top" wrapText="1"/>
    </xf>
    <xf numFmtId="49" fontId="7" fillId="0" borderId="16" xfId="0" applyNumberFormat="1" applyFont="1" applyFill="1" applyBorder="1" applyAlignment="1" applyProtection="1">
      <alignment horizontal="left" vertical="top" wrapText="1"/>
    </xf>
    <xf numFmtId="49" fontId="7" fillId="0" borderId="17" xfId="0" applyNumberFormat="1" applyFont="1" applyFill="1" applyBorder="1" applyAlignment="1" applyProtection="1">
      <alignment horizontal="left" vertical="top" wrapText="1"/>
    </xf>
    <xf numFmtId="49" fontId="7" fillId="0" borderId="15" xfId="0" applyNumberFormat="1" applyFont="1" applyFill="1" applyBorder="1" applyAlignment="1" applyProtection="1">
      <alignment horizontal="left" vertical="top" wrapText="1"/>
      <protection locked="0"/>
    </xf>
    <xf numFmtId="49" fontId="7" fillId="0" borderId="16" xfId="0" applyNumberFormat="1" applyFont="1" applyFill="1" applyBorder="1" applyAlignment="1" applyProtection="1">
      <alignment horizontal="left" vertical="top" wrapText="1"/>
      <protection locked="0"/>
    </xf>
    <xf numFmtId="49" fontId="7" fillId="0" borderId="17" xfId="0" applyNumberFormat="1" applyFont="1" applyFill="1" applyBorder="1" applyAlignment="1" applyProtection="1">
      <alignment horizontal="left" vertical="top" wrapText="1"/>
      <protection locked="0"/>
    </xf>
    <xf numFmtId="0" fontId="3" fillId="5" borderId="21"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26" xfId="0" applyFont="1" applyFill="1" applyBorder="1" applyAlignment="1" applyProtection="1">
      <alignment horizontal="center" vertical="center" wrapText="1"/>
    </xf>
    <xf numFmtId="0" fontId="3" fillId="8" borderId="18" xfId="0" applyFont="1" applyFill="1" applyBorder="1" applyAlignment="1" applyProtection="1">
      <alignment horizontal="center" vertical="center" wrapText="1"/>
    </xf>
    <xf numFmtId="0" fontId="3" fillId="8" borderId="19" xfId="0" applyFont="1" applyFill="1" applyBorder="1" applyAlignment="1" applyProtection="1">
      <alignment horizontal="center" vertical="center" wrapText="1"/>
    </xf>
    <xf numFmtId="0" fontId="3" fillId="8" borderId="20" xfId="0" applyFont="1" applyFill="1" applyBorder="1" applyAlignment="1" applyProtection="1">
      <alignment horizontal="center" vertical="center" wrapText="1"/>
    </xf>
    <xf numFmtId="0" fontId="3" fillId="5" borderId="22" xfId="0" applyFont="1" applyFill="1" applyBorder="1" applyAlignment="1" applyProtection="1">
      <alignment horizontal="center" vertical="center" wrapText="1"/>
    </xf>
    <xf numFmtId="0" fontId="3" fillId="5" borderId="27" xfId="0" applyFont="1" applyFill="1" applyBorder="1" applyAlignment="1" applyProtection="1">
      <alignment horizontal="center" vertical="center" wrapText="1"/>
    </xf>
    <xf numFmtId="0" fontId="3" fillId="5" borderId="28" xfId="0" applyFont="1" applyFill="1" applyBorder="1" applyAlignment="1" applyProtection="1">
      <alignment horizontal="center" vertical="center" wrapText="1"/>
    </xf>
    <xf numFmtId="0" fontId="12" fillId="0" borderId="7" xfId="0" applyFont="1" applyBorder="1" applyAlignment="1" applyProtection="1">
      <alignment horizontal="center" vertical="center" wrapText="1"/>
    </xf>
    <xf numFmtId="0" fontId="12" fillId="0" borderId="7" xfId="0" applyFont="1" applyBorder="1" applyAlignment="1" applyProtection="1">
      <alignment horizontal="center" vertical="center"/>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3" fontId="12" fillId="0" borderId="3" xfId="0" applyNumberFormat="1" applyFont="1" applyFill="1" applyBorder="1" applyAlignment="1" applyProtection="1">
      <alignment horizontal="center" vertical="center" wrapText="1"/>
      <protection locked="0"/>
    </xf>
    <xf numFmtId="3" fontId="12" fillId="0" borderId="11" xfId="0" applyNumberFormat="1" applyFont="1" applyFill="1" applyBorder="1" applyAlignment="1" applyProtection="1">
      <alignment horizontal="center" vertical="center" wrapText="1"/>
      <protection locked="0"/>
    </xf>
    <xf numFmtId="164" fontId="12" fillId="0" borderId="4" xfId="0" applyNumberFormat="1" applyFont="1" applyFill="1" applyBorder="1" applyAlignment="1" applyProtection="1">
      <alignment horizontal="center" vertical="center" wrapText="1"/>
    </xf>
    <xf numFmtId="164" fontId="12" fillId="0" borderId="5"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164" fontId="12" fillId="0" borderId="13" xfId="0" applyNumberFormat="1" applyFont="1" applyFill="1" applyBorder="1" applyAlignment="1" applyProtection="1">
      <alignment horizontal="center" vertical="center"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6" fillId="0" borderId="6" xfId="0" applyFont="1" applyFill="1" applyBorder="1" applyAlignment="1" applyProtection="1">
      <alignment horizontal="left" vertical="center" wrapText="1"/>
    </xf>
    <xf numFmtId="3" fontId="12" fillId="6" borderId="6" xfId="0" applyNumberFormat="1" applyFont="1" applyFill="1" applyBorder="1" applyAlignment="1" applyProtection="1">
      <alignment horizontal="center" vertical="center" wrapText="1"/>
      <protection locked="0"/>
    </xf>
    <xf numFmtId="3" fontId="12" fillId="6" borderId="3" xfId="0" applyNumberFormat="1" applyFont="1" applyFill="1" applyBorder="1" applyAlignment="1" applyProtection="1">
      <alignment horizontal="center" vertical="center" wrapText="1"/>
    </xf>
    <xf numFmtId="3" fontId="12" fillId="6" borderId="11"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6" fillId="0" borderId="6" xfId="0" applyFont="1" applyFill="1" applyBorder="1" applyAlignment="1" applyProtection="1">
      <alignment horizontal="center" vertical="center" wrapText="1"/>
    </xf>
    <xf numFmtId="0" fontId="25" fillId="0" borderId="15" xfId="0" applyNumberFormat="1" applyFont="1" applyFill="1" applyBorder="1" applyAlignment="1" applyProtection="1">
      <alignment horizontal="justify" vertical="center" wrapText="1"/>
      <protection locked="0"/>
    </xf>
    <xf numFmtId="0" fontId="25" fillId="0" borderId="16" xfId="0" applyNumberFormat="1" applyFont="1" applyFill="1" applyBorder="1" applyAlignment="1" applyProtection="1">
      <alignment horizontal="justify" vertical="center" wrapText="1"/>
      <protection locked="0"/>
    </xf>
    <xf numFmtId="0" fontId="25" fillId="0" borderId="17" xfId="0" applyNumberFormat="1" applyFont="1" applyFill="1" applyBorder="1" applyAlignment="1" applyProtection="1">
      <alignment horizontal="justify" vertical="center" wrapText="1"/>
      <protection locked="0"/>
    </xf>
    <xf numFmtId="0" fontId="9" fillId="7" borderId="3" xfId="1" applyFont="1" applyFill="1" applyBorder="1" applyAlignment="1" applyProtection="1">
      <alignment horizontal="center" vertical="center"/>
    </xf>
    <xf numFmtId="0" fontId="9" fillId="7" borderId="11" xfId="1" applyFont="1" applyFill="1" applyBorder="1" applyAlignment="1" applyProtection="1">
      <alignment horizontal="center" vertical="center"/>
    </xf>
    <xf numFmtId="0" fontId="17" fillId="7" borderId="6" xfId="0" applyFont="1" applyFill="1" applyBorder="1" applyAlignment="1" applyProtection="1">
      <alignment horizontal="left" vertical="center" wrapText="1"/>
    </xf>
    <xf numFmtId="0" fontId="23" fillId="4" borderId="4" xfId="0" applyFont="1" applyFill="1" applyBorder="1" applyAlignment="1" applyProtection="1">
      <alignment horizontal="center" vertical="center"/>
    </xf>
    <xf numFmtId="0" fontId="23" fillId="4" borderId="7" xfId="0" applyFont="1" applyFill="1" applyBorder="1" applyAlignment="1" applyProtection="1">
      <alignment horizontal="center" vertical="center"/>
    </xf>
    <xf numFmtId="0" fontId="23" fillId="4" borderId="9" xfId="0" applyFont="1" applyFill="1" applyBorder="1" applyAlignment="1" applyProtection="1">
      <alignment horizontal="center" vertical="center"/>
    </xf>
    <xf numFmtId="0" fontId="23" fillId="4" borderId="0" xfId="0" applyFont="1" applyFill="1" applyBorder="1" applyAlignment="1" applyProtection="1">
      <alignment horizontal="center" vertical="center"/>
    </xf>
    <xf numFmtId="0" fontId="23" fillId="4" borderId="12" xfId="0" applyFont="1" applyFill="1" applyBorder="1" applyAlignment="1" applyProtection="1">
      <alignment horizontal="center" vertical="center"/>
    </xf>
    <xf numFmtId="0" fontId="23" fillId="4" borderId="14" xfId="0" applyFont="1" applyFill="1" applyBorder="1" applyAlignment="1" applyProtection="1">
      <alignment horizontal="center" vertical="center"/>
    </xf>
    <xf numFmtId="0" fontId="23" fillId="4" borderId="6" xfId="0" applyFont="1" applyFill="1" applyBorder="1" applyAlignment="1" applyProtection="1">
      <alignment horizontal="center"/>
    </xf>
    <xf numFmtId="49" fontId="23" fillId="0" borderId="6" xfId="0" applyNumberFormat="1" applyFont="1" applyBorder="1" applyAlignment="1" applyProtection="1">
      <alignment horizontal="center" vertical="center"/>
    </xf>
    <xf numFmtId="0" fontId="9" fillId="0" borderId="6" xfId="1" applyFont="1" applyFill="1" applyBorder="1" applyAlignment="1" applyProtection="1">
      <alignment horizontal="center" vertical="center"/>
    </xf>
    <xf numFmtId="3" fontId="12" fillId="0" borderId="6" xfId="0" applyNumberFormat="1" applyFont="1" applyFill="1" applyBorder="1" applyAlignment="1" applyProtection="1">
      <alignment horizontal="center" vertical="center" wrapText="1"/>
      <protection locked="0"/>
    </xf>
    <xf numFmtId="49" fontId="7" fillId="0" borderId="6" xfId="0" applyNumberFormat="1" applyFont="1" applyFill="1" applyBorder="1" applyAlignment="1" applyProtection="1">
      <alignment horizontal="left" vertical="top" wrapText="1"/>
    </xf>
    <xf numFmtId="49" fontId="24" fillId="0" borderId="15" xfId="0" applyNumberFormat="1" applyFont="1" applyFill="1" applyBorder="1" applyAlignment="1" applyProtection="1">
      <alignment horizontal="left" vertical="top" wrapText="1"/>
    </xf>
    <xf numFmtId="49" fontId="24" fillId="0" borderId="16" xfId="0" applyNumberFormat="1" applyFont="1" applyFill="1" applyBorder="1" applyAlignment="1" applyProtection="1">
      <alignment horizontal="left" vertical="top" wrapText="1"/>
    </xf>
    <xf numFmtId="49" fontId="24" fillId="0" borderId="17" xfId="0" applyNumberFormat="1" applyFont="1" applyFill="1" applyBorder="1" applyAlignment="1" applyProtection="1">
      <alignment horizontal="left" vertical="top" wrapText="1"/>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0" fillId="2" borderId="0" xfId="0"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0" fontId="3" fillId="3" borderId="3" xfId="0" applyFont="1" applyFill="1" applyBorder="1" applyAlignment="1" applyProtection="1">
      <alignment horizontal="center" wrapText="1"/>
    </xf>
    <xf numFmtId="0" fontId="3" fillId="3" borderId="8" xfId="0" applyFont="1" applyFill="1" applyBorder="1" applyAlignment="1" applyProtection="1">
      <alignment horizontal="center"/>
    </xf>
    <xf numFmtId="0" fontId="3" fillId="3" borderId="11" xfId="0" applyFont="1" applyFill="1" applyBorder="1" applyAlignment="1" applyProtection="1">
      <alignment horizontal="center"/>
    </xf>
    <xf numFmtId="0" fontId="3" fillId="3" borderId="4"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14" fontId="18" fillId="2" borderId="0" xfId="0" applyNumberFormat="1" applyFont="1" applyFill="1" applyAlignment="1" applyProtection="1">
      <alignment horizontal="center"/>
    </xf>
    <xf numFmtId="0" fontId="18" fillId="2" borderId="0" xfId="0" applyFont="1" applyFill="1" applyAlignment="1" applyProtection="1">
      <alignment horizontal="center"/>
    </xf>
    <xf numFmtId="0" fontId="18" fillId="2" borderId="14" xfId="0" applyFont="1" applyFill="1" applyBorder="1" applyAlignment="1" applyProtection="1">
      <alignment horizontal="center"/>
    </xf>
    <xf numFmtId="14" fontId="19" fillId="2" borderId="0" xfId="0" applyNumberFormat="1" applyFont="1" applyFill="1" applyAlignment="1" applyProtection="1">
      <alignment horizontal="center"/>
    </xf>
    <xf numFmtId="0" fontId="0" fillId="2" borderId="14" xfId="0" applyFill="1" applyBorder="1" applyAlignment="1" applyProtection="1">
      <alignment horizontal="center"/>
    </xf>
    <xf numFmtId="0" fontId="7" fillId="0" borderId="0" xfId="0" applyFont="1" applyAlignment="1" applyProtection="1">
      <alignment horizontal="center"/>
    </xf>
    <xf numFmtId="0" fontId="12" fillId="6" borderId="0" xfId="0" applyFont="1" applyFill="1" applyAlignment="1" applyProtection="1">
      <alignment horizontal="center" vertical="center" wrapText="1"/>
    </xf>
    <xf numFmtId="0" fontId="12" fillId="6" borderId="0" xfId="0" applyFont="1" applyFill="1" applyAlignment="1" applyProtection="1">
      <alignment horizontal="center" vertical="center"/>
    </xf>
    <xf numFmtId="2" fontId="7" fillId="0" borderId="15" xfId="0" applyNumberFormat="1" applyFont="1" applyFill="1" applyBorder="1" applyAlignment="1" applyProtection="1">
      <alignment horizontal="center" vertical="center" wrapText="1"/>
      <protection locked="0"/>
    </xf>
    <xf numFmtId="2" fontId="7" fillId="0" borderId="16" xfId="0" applyNumberFormat="1" applyFont="1" applyFill="1" applyBorder="1" applyAlignment="1" applyProtection="1">
      <alignment horizontal="center" vertical="center" wrapText="1"/>
      <protection locked="0"/>
    </xf>
    <xf numFmtId="2" fontId="7" fillId="0" borderId="17" xfId="0" applyNumberFormat="1"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2" fillId="0" borderId="3" xfId="0" applyNumberFormat="1" applyFont="1" applyFill="1" applyBorder="1" applyAlignment="1" applyProtection="1">
      <alignment horizontal="center" vertical="center" wrapText="1"/>
    </xf>
    <xf numFmtId="164" fontId="12" fillId="0" borderId="11" xfId="0" applyNumberFormat="1" applyFont="1" applyFill="1" applyBorder="1" applyAlignment="1" applyProtection="1">
      <alignment horizontal="center" vertical="center" wrapText="1"/>
    </xf>
    <xf numFmtId="0" fontId="12" fillId="0" borderId="0" xfId="0" applyFont="1" applyAlignment="1" applyProtection="1">
      <alignment horizontal="center"/>
    </xf>
    <xf numFmtId="0" fontId="16" fillId="7" borderId="3" xfId="0" applyFont="1" applyFill="1" applyBorder="1" applyAlignment="1" applyProtection="1">
      <alignment horizontal="left" vertical="center" wrapText="1"/>
    </xf>
    <xf numFmtId="0" fontId="16" fillId="7" borderId="11" xfId="0" applyFont="1" applyFill="1" applyBorder="1" applyAlignment="1" applyProtection="1">
      <alignment horizontal="left" vertical="center" wrapText="1"/>
    </xf>
    <xf numFmtId="3" fontId="12" fillId="7" borderId="3" xfId="0" applyNumberFormat="1" applyFont="1" applyFill="1" applyBorder="1" applyAlignment="1" applyProtection="1">
      <alignment horizontal="center" vertical="center" wrapText="1"/>
    </xf>
    <xf numFmtId="3" fontId="12" fillId="7" borderId="11" xfId="0" applyNumberFormat="1" applyFont="1" applyFill="1" applyBorder="1" applyAlignment="1" applyProtection="1">
      <alignment horizontal="center" vertical="center" wrapText="1"/>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0" fontId="4" fillId="0" borderId="6" xfId="1" applyFont="1" applyFill="1" applyBorder="1" applyAlignment="1" applyProtection="1">
      <alignment horizontal="center" vertical="center" wrapText="1"/>
    </xf>
    <xf numFmtId="3" fontId="12" fillId="7" borderId="3" xfId="0" applyNumberFormat="1" applyFont="1" applyFill="1" applyBorder="1" applyAlignment="1" applyProtection="1">
      <alignment horizontal="center" vertical="center" wrapText="1"/>
      <protection locked="0"/>
    </xf>
    <xf numFmtId="3" fontId="12" fillId="7" borderId="11" xfId="0" applyNumberFormat="1" applyFont="1" applyFill="1" applyBorder="1" applyAlignment="1" applyProtection="1">
      <alignment horizontal="center" vertical="center" wrapText="1"/>
      <protection locked="0"/>
    </xf>
    <xf numFmtId="49" fontId="7" fillId="0" borderId="6" xfId="0" applyNumberFormat="1" applyFont="1" applyFill="1" applyBorder="1" applyAlignment="1" applyProtection="1">
      <alignment horizontal="left" vertical="top" wrapText="1"/>
      <protection locked="0"/>
    </xf>
  </cellXfs>
  <cellStyles count="2">
    <cellStyle name="Normal" xfId="0" builtinId="0"/>
    <cellStyle name="Normal 2" xfId="1"/>
  </cellStyles>
  <dxfs count="0"/>
  <tableStyles count="0" defaultTableStyle="TableStyleMedium2" defaultPivotStyle="PivotStyleLight16"/>
  <colors>
    <mruColors>
      <color rgb="FFFF4B4B"/>
      <color rgb="FFFFFF57"/>
      <color rgb="FF0000FF"/>
      <color rgb="FF99FF99"/>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73"/>
  <sheetViews>
    <sheetView tabSelected="1" view="pageBreakPreview" topLeftCell="A36" zoomScale="50" zoomScaleNormal="40" zoomScaleSheetLayoutView="50" zoomScalePageLayoutView="40" workbookViewId="0">
      <pane ySplit="465" topLeftCell="A4" activePane="bottomLeft"/>
      <selection activeCell="A37" sqref="A37"/>
      <selection pane="bottomLeft" activeCell="H17" sqref="H17:I18"/>
    </sheetView>
  </sheetViews>
  <sheetFormatPr baseColWidth="10" defaultRowHeight="15"/>
  <cols>
    <col min="1" max="1" width="11.42578125" style="5" customWidth="1"/>
    <col min="2" max="2" width="19.7109375" style="5" customWidth="1"/>
    <col min="3" max="3" width="85.7109375" style="5" customWidth="1"/>
    <col min="4" max="5" width="33.85546875" style="5" customWidth="1"/>
    <col min="6" max="6" width="13.7109375" style="5" customWidth="1"/>
    <col min="7" max="7" width="24.5703125" style="5" customWidth="1"/>
    <col min="8" max="8" width="13.7109375" style="5" customWidth="1"/>
    <col min="9" max="9" width="25.28515625" style="5" customWidth="1"/>
    <col min="10" max="19" width="26.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97" t="s">
        <v>2</v>
      </c>
      <c r="F2" s="97"/>
      <c r="G2" s="97"/>
      <c r="H2" s="97"/>
      <c r="I2" s="97"/>
      <c r="J2" s="97"/>
      <c r="K2" s="97"/>
      <c r="L2" s="97"/>
      <c r="M2" s="97"/>
      <c r="N2" s="4"/>
      <c r="O2" s="4"/>
      <c r="P2" s="4"/>
      <c r="Q2" s="4"/>
      <c r="R2" s="4"/>
      <c r="S2" s="4"/>
    </row>
    <row r="3" spans="1:19">
      <c r="A3" s="4"/>
      <c r="B3" s="4"/>
      <c r="C3" s="4"/>
      <c r="D3" s="4"/>
      <c r="E3" s="4"/>
      <c r="F3" s="4"/>
      <c r="G3" s="4"/>
      <c r="H3" s="4"/>
      <c r="I3" s="4"/>
      <c r="J3" s="4"/>
      <c r="K3" s="4"/>
      <c r="L3" s="4"/>
      <c r="M3" s="4"/>
      <c r="N3" s="4"/>
      <c r="O3" s="4"/>
      <c r="P3" s="4"/>
      <c r="Q3" s="4"/>
      <c r="R3" s="4"/>
      <c r="S3" s="4"/>
    </row>
    <row r="4" spans="1:19" ht="31.5">
      <c r="A4" s="6" t="s">
        <v>3</v>
      </c>
      <c r="B4" s="7"/>
      <c r="C4" s="4"/>
      <c r="D4" s="4"/>
      <c r="E4" s="116"/>
      <c r="F4" s="116"/>
      <c r="G4" s="116"/>
      <c r="H4" s="116"/>
      <c r="I4" s="116"/>
      <c r="J4" s="116"/>
      <c r="K4" s="116"/>
      <c r="L4" s="116"/>
      <c r="M4" s="116"/>
      <c r="N4" s="14"/>
      <c r="O4" s="4"/>
      <c r="P4" s="4"/>
      <c r="Q4" s="4"/>
      <c r="R4" s="4"/>
      <c r="S4" s="4"/>
    </row>
    <row r="5" spans="1:19" ht="27.75">
      <c r="A5" s="4"/>
      <c r="B5" s="4"/>
      <c r="C5" s="4"/>
      <c r="D5" s="98" t="s">
        <v>59</v>
      </c>
      <c r="E5" s="98"/>
      <c r="F5" s="98"/>
      <c r="G5" s="98"/>
      <c r="H5" s="98"/>
      <c r="I5" s="98"/>
      <c r="J5" s="98"/>
      <c r="K5" s="98"/>
      <c r="L5" s="98"/>
      <c r="M5" s="98"/>
      <c r="N5" s="98"/>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28" t="s">
        <v>61</v>
      </c>
      <c r="E7" s="4"/>
      <c r="F7" s="4"/>
      <c r="G7" s="4"/>
      <c r="H7" s="4"/>
      <c r="I7" s="4"/>
      <c r="J7" s="4"/>
      <c r="K7" s="4"/>
      <c r="L7" s="4"/>
      <c r="M7" s="4"/>
      <c r="N7" s="4"/>
      <c r="O7" s="4"/>
      <c r="P7" s="4"/>
      <c r="Q7" s="4"/>
      <c r="R7" s="4"/>
      <c r="S7" s="4"/>
    </row>
    <row r="8" spans="1:19">
      <c r="A8" s="4"/>
      <c r="B8" s="4"/>
      <c r="C8" s="7"/>
      <c r="D8" s="8"/>
      <c r="E8" s="4"/>
      <c r="F8" s="4"/>
      <c r="G8" s="4"/>
      <c r="H8" s="4"/>
      <c r="I8" s="4"/>
      <c r="J8" s="4"/>
      <c r="K8" s="4"/>
      <c r="L8" s="4"/>
      <c r="M8" s="99"/>
      <c r="N8" s="99"/>
      <c r="O8" s="99"/>
      <c r="P8" s="99"/>
      <c r="Q8" s="99"/>
      <c r="R8" s="99"/>
      <c r="S8" s="99"/>
    </row>
    <row r="9" spans="1:19" ht="28.5" customHeight="1" thickBot="1">
      <c r="A9" s="4"/>
      <c r="B9" s="4"/>
      <c r="C9" s="6" t="s">
        <v>5</v>
      </c>
      <c r="D9" s="100" t="s">
        <v>60</v>
      </c>
      <c r="E9" s="101"/>
      <c r="F9" s="101"/>
      <c r="G9" s="101"/>
      <c r="H9" s="101"/>
      <c r="I9" s="101"/>
      <c r="J9" s="101"/>
      <c r="K9" s="4"/>
      <c r="L9" s="4"/>
      <c r="M9" s="9"/>
      <c r="N9" s="9"/>
      <c r="O9" s="9"/>
      <c r="P9" s="9"/>
      <c r="Q9" s="9"/>
      <c r="R9" s="9"/>
      <c r="S9" s="9"/>
    </row>
    <row r="10" spans="1:19">
      <c r="A10" s="4"/>
      <c r="B10" s="7"/>
      <c r="C10" s="4"/>
      <c r="D10" s="4"/>
      <c r="E10" s="4"/>
      <c r="F10" s="4"/>
      <c r="G10" s="4"/>
      <c r="H10" s="4"/>
      <c r="I10" s="4"/>
      <c r="J10" s="4"/>
      <c r="K10" s="4"/>
      <c r="L10" s="4"/>
      <c r="M10" s="4"/>
      <c r="N10" s="4"/>
      <c r="O10" s="4"/>
      <c r="P10" s="4"/>
      <c r="Q10" s="4"/>
      <c r="R10" s="4"/>
      <c r="S10" s="4"/>
    </row>
    <row r="11" spans="1:19" s="19" customFormat="1" ht="37.5" customHeight="1">
      <c r="A11" s="15"/>
      <c r="B11" s="16" t="s">
        <v>6</v>
      </c>
      <c r="C11" s="17" t="s">
        <v>7</v>
      </c>
      <c r="D11" s="18"/>
      <c r="E11" s="18"/>
      <c r="F11" s="18"/>
      <c r="G11" s="18"/>
      <c r="H11" s="18"/>
      <c r="I11" s="18"/>
      <c r="J11" s="18"/>
      <c r="K11" s="18"/>
      <c r="L11" s="18"/>
      <c r="M11" s="18"/>
      <c r="N11" s="114"/>
      <c r="O11" s="99"/>
      <c r="P11" s="99"/>
      <c r="Q11" s="111"/>
      <c r="R11" s="112"/>
      <c r="S11" s="112"/>
    </row>
    <row r="12" spans="1:19" ht="30" customHeight="1">
      <c r="A12" s="10"/>
      <c r="B12" s="11"/>
      <c r="C12" s="11"/>
      <c r="D12" s="4"/>
      <c r="E12" s="4"/>
      <c r="F12" s="4"/>
      <c r="G12" s="4"/>
      <c r="H12" s="4"/>
      <c r="I12" s="4"/>
      <c r="J12" s="4"/>
      <c r="K12" s="4"/>
      <c r="L12" s="4"/>
      <c r="M12" s="4"/>
      <c r="N12" s="99"/>
      <c r="O12" s="99"/>
      <c r="P12" s="99"/>
      <c r="Q12" s="112"/>
      <c r="R12" s="112"/>
      <c r="S12" s="112"/>
    </row>
    <row r="13" spans="1:19" ht="15" customHeight="1">
      <c r="A13" s="4"/>
      <c r="B13" s="4"/>
      <c r="C13" s="4"/>
      <c r="D13" s="4"/>
      <c r="E13" s="4"/>
      <c r="F13" s="4"/>
      <c r="G13" s="4"/>
      <c r="H13" s="4"/>
      <c r="I13" s="4"/>
      <c r="J13" s="4"/>
      <c r="K13" s="4"/>
      <c r="L13" s="4"/>
      <c r="M13" s="4"/>
      <c r="N13" s="115"/>
      <c r="O13" s="115"/>
      <c r="P13" s="115"/>
      <c r="Q13" s="113"/>
      <c r="R13" s="113"/>
      <c r="S13" s="113"/>
    </row>
    <row r="14" spans="1:19" ht="30" customHeight="1">
      <c r="A14" s="102" t="s">
        <v>8</v>
      </c>
      <c r="B14" s="105" t="s">
        <v>9</v>
      </c>
      <c r="C14" s="106"/>
      <c r="D14" s="89" t="s">
        <v>10</v>
      </c>
      <c r="E14" s="89"/>
      <c r="F14" s="89" t="s">
        <v>11</v>
      </c>
      <c r="G14" s="89"/>
      <c r="H14" s="89"/>
      <c r="I14" s="89"/>
      <c r="J14" s="83" t="s">
        <v>12</v>
      </c>
      <c r="K14" s="84"/>
      <c r="L14" s="84"/>
      <c r="M14" s="84"/>
      <c r="N14" s="84"/>
      <c r="O14" s="84"/>
      <c r="P14" s="84"/>
      <c r="Q14" s="84"/>
      <c r="R14" s="84"/>
      <c r="S14" s="84"/>
    </row>
    <row r="15" spans="1:19" ht="30" customHeight="1">
      <c r="A15" s="103"/>
      <c r="B15" s="107"/>
      <c r="C15" s="108"/>
      <c r="D15" s="27" t="s">
        <v>13</v>
      </c>
      <c r="E15" s="27" t="s">
        <v>14</v>
      </c>
      <c r="F15" s="89" t="s">
        <v>15</v>
      </c>
      <c r="G15" s="89"/>
      <c r="H15" s="89" t="s">
        <v>16</v>
      </c>
      <c r="I15" s="89"/>
      <c r="J15" s="85"/>
      <c r="K15" s="86"/>
      <c r="L15" s="86"/>
      <c r="M15" s="86"/>
      <c r="N15" s="86"/>
      <c r="O15" s="86"/>
      <c r="P15" s="86"/>
      <c r="Q15" s="86"/>
      <c r="R15" s="86"/>
      <c r="S15" s="86"/>
    </row>
    <row r="16" spans="1:19" ht="30" customHeight="1">
      <c r="A16" s="104"/>
      <c r="B16" s="109"/>
      <c r="C16" s="110"/>
      <c r="D16" s="26" t="s">
        <v>17</v>
      </c>
      <c r="E16" s="26" t="s">
        <v>18</v>
      </c>
      <c r="F16" s="90" t="s">
        <v>19</v>
      </c>
      <c r="G16" s="90"/>
      <c r="H16" s="90" t="s">
        <v>20</v>
      </c>
      <c r="I16" s="90"/>
      <c r="J16" s="87"/>
      <c r="K16" s="88"/>
      <c r="L16" s="88"/>
      <c r="M16" s="88"/>
      <c r="N16" s="88"/>
      <c r="O16" s="88"/>
      <c r="P16" s="88"/>
      <c r="Q16" s="88"/>
      <c r="R16" s="88"/>
      <c r="S16" s="88"/>
    </row>
    <row r="17" spans="1:19" ht="68.25" customHeight="1">
      <c r="A17" s="40">
        <v>5</v>
      </c>
      <c r="B17" s="74" t="s">
        <v>21</v>
      </c>
      <c r="C17" s="122" t="s">
        <v>36</v>
      </c>
      <c r="D17" s="124">
        <f>IF(D21=0,0,ROUND(D19/D21*100,1))</f>
        <v>98</v>
      </c>
      <c r="E17" s="124">
        <f>IF(E21=0,0,ROUND(E19/E21*100,1))</f>
        <v>99.9</v>
      </c>
      <c r="F17" s="64">
        <f>E17-D17</f>
        <v>1.9000000000000057</v>
      </c>
      <c r="G17" s="65"/>
      <c r="H17" s="64">
        <f>IF(D17=0,0,ROUND(E17/D17*100,1))</f>
        <v>101.9</v>
      </c>
      <c r="I17" s="65"/>
      <c r="J17" s="43" t="s">
        <v>30</v>
      </c>
      <c r="K17" s="44"/>
      <c r="L17" s="44"/>
      <c r="M17" s="44"/>
      <c r="N17" s="44"/>
      <c r="O17" s="44"/>
      <c r="P17" s="44"/>
      <c r="Q17" s="44"/>
      <c r="R17" s="44"/>
      <c r="S17" s="45"/>
    </row>
    <row r="18" spans="1:19" ht="240" customHeight="1">
      <c r="A18" s="41"/>
      <c r="B18" s="75"/>
      <c r="C18" s="123"/>
      <c r="D18" s="125"/>
      <c r="E18" s="125"/>
      <c r="F18" s="66"/>
      <c r="G18" s="67"/>
      <c r="H18" s="66"/>
      <c r="I18" s="67"/>
      <c r="J18" s="77" t="s">
        <v>72</v>
      </c>
      <c r="K18" s="78"/>
      <c r="L18" s="78"/>
      <c r="M18" s="78"/>
      <c r="N18" s="78"/>
      <c r="O18" s="78"/>
      <c r="P18" s="78"/>
      <c r="Q18" s="78"/>
      <c r="R18" s="78"/>
      <c r="S18" s="79"/>
    </row>
    <row r="19" spans="1:19" ht="39.75" customHeight="1">
      <c r="A19" s="41"/>
      <c r="B19" s="68" t="s">
        <v>22</v>
      </c>
      <c r="C19" s="131" t="s">
        <v>45</v>
      </c>
      <c r="D19" s="62">
        <v>2366</v>
      </c>
      <c r="E19" s="62">
        <v>2767</v>
      </c>
      <c r="F19" s="64">
        <f t="shared" ref="F19" si="0">E19-D19</f>
        <v>401</v>
      </c>
      <c r="G19" s="65"/>
      <c r="H19" s="64">
        <f>IF(D19=0,0,ROUND(E19/D19*100,1))</f>
        <v>116.9</v>
      </c>
      <c r="I19" s="65"/>
      <c r="J19" s="94" t="s">
        <v>35</v>
      </c>
      <c r="K19" s="95"/>
      <c r="L19" s="95"/>
      <c r="M19" s="95"/>
      <c r="N19" s="95"/>
      <c r="O19" s="95"/>
      <c r="P19" s="95"/>
      <c r="Q19" s="95"/>
      <c r="R19" s="95"/>
      <c r="S19" s="96"/>
    </row>
    <row r="20" spans="1:19" ht="201.75" customHeight="1">
      <c r="A20" s="41"/>
      <c r="B20" s="69"/>
      <c r="C20" s="132"/>
      <c r="D20" s="63"/>
      <c r="E20" s="63"/>
      <c r="F20" s="66"/>
      <c r="G20" s="67"/>
      <c r="H20" s="66"/>
      <c r="I20" s="67"/>
      <c r="J20" s="77" t="s">
        <v>71</v>
      </c>
      <c r="K20" s="78"/>
      <c r="L20" s="78"/>
      <c r="M20" s="78"/>
      <c r="N20" s="78"/>
      <c r="O20" s="78"/>
      <c r="P20" s="78"/>
      <c r="Q20" s="78"/>
      <c r="R20" s="78"/>
      <c r="S20" s="79"/>
    </row>
    <row r="21" spans="1:19" ht="36" customHeight="1">
      <c r="A21" s="41"/>
      <c r="B21" s="68" t="s">
        <v>23</v>
      </c>
      <c r="C21" s="127" t="s">
        <v>46</v>
      </c>
      <c r="D21" s="134">
        <v>2414</v>
      </c>
      <c r="E21" s="134">
        <v>2769</v>
      </c>
      <c r="F21" s="64">
        <f>E21-D21</f>
        <v>355</v>
      </c>
      <c r="G21" s="65"/>
      <c r="H21" s="64">
        <f>IF(D21=0,0,ROUND(E21/D21*100,1))</f>
        <v>114.7</v>
      </c>
      <c r="I21" s="65"/>
      <c r="J21" s="43" t="s">
        <v>29</v>
      </c>
      <c r="K21" s="44"/>
      <c r="L21" s="44"/>
      <c r="M21" s="44"/>
      <c r="N21" s="44"/>
      <c r="O21" s="44"/>
      <c r="P21" s="44"/>
      <c r="Q21" s="44"/>
      <c r="R21" s="44"/>
      <c r="S21" s="45"/>
    </row>
    <row r="22" spans="1:19" ht="170.1" customHeight="1">
      <c r="A22" s="42"/>
      <c r="B22" s="69"/>
      <c r="C22" s="128"/>
      <c r="D22" s="135"/>
      <c r="E22" s="135"/>
      <c r="F22" s="66"/>
      <c r="G22" s="67"/>
      <c r="H22" s="66"/>
      <c r="I22" s="67"/>
      <c r="J22" s="46"/>
      <c r="K22" s="47"/>
      <c r="L22" s="47"/>
      <c r="M22" s="47"/>
      <c r="N22" s="47"/>
      <c r="O22" s="47"/>
      <c r="P22" s="47"/>
      <c r="Q22" s="47"/>
      <c r="R22" s="47"/>
      <c r="S22" s="48"/>
    </row>
    <row r="23" spans="1:19" ht="39" customHeight="1">
      <c r="A23" s="12"/>
      <c r="B23" s="13"/>
      <c r="C23" s="13"/>
      <c r="D23" s="13"/>
      <c r="E23" s="13"/>
      <c r="F23" s="13"/>
      <c r="G23" s="13"/>
      <c r="H23" s="13"/>
      <c r="I23" s="13"/>
      <c r="J23" s="13"/>
      <c r="K23" s="13"/>
      <c r="L23" s="13"/>
      <c r="M23" s="13"/>
      <c r="N23" s="13"/>
      <c r="O23" s="13"/>
      <c r="P23" s="13"/>
      <c r="Q23" s="13"/>
      <c r="R23" s="13"/>
      <c r="S23" s="13"/>
    </row>
    <row r="24" spans="1:19" ht="30" customHeight="1">
      <c r="A24" s="102" t="s">
        <v>8</v>
      </c>
      <c r="B24" s="105" t="s">
        <v>9</v>
      </c>
      <c r="C24" s="106"/>
      <c r="D24" s="89" t="s">
        <v>10</v>
      </c>
      <c r="E24" s="89"/>
      <c r="F24" s="89" t="s">
        <v>11</v>
      </c>
      <c r="G24" s="89"/>
      <c r="H24" s="89"/>
      <c r="I24" s="89"/>
      <c r="J24" s="83" t="s">
        <v>12</v>
      </c>
      <c r="K24" s="84"/>
      <c r="L24" s="84"/>
      <c r="M24" s="84"/>
      <c r="N24" s="84"/>
      <c r="O24" s="84"/>
      <c r="P24" s="84"/>
      <c r="Q24" s="84"/>
      <c r="R24" s="84"/>
      <c r="S24" s="84"/>
    </row>
    <row r="25" spans="1:19" ht="30" customHeight="1">
      <c r="A25" s="103"/>
      <c r="B25" s="107"/>
      <c r="C25" s="108"/>
      <c r="D25" s="24" t="s">
        <v>13</v>
      </c>
      <c r="E25" s="24" t="s">
        <v>14</v>
      </c>
      <c r="F25" s="89" t="s">
        <v>15</v>
      </c>
      <c r="G25" s="89"/>
      <c r="H25" s="89" t="s">
        <v>16</v>
      </c>
      <c r="I25" s="89"/>
      <c r="J25" s="85"/>
      <c r="K25" s="86"/>
      <c r="L25" s="86"/>
      <c r="M25" s="86"/>
      <c r="N25" s="86"/>
      <c r="O25" s="86"/>
      <c r="P25" s="86"/>
      <c r="Q25" s="86"/>
      <c r="R25" s="86"/>
      <c r="S25" s="86"/>
    </row>
    <row r="26" spans="1:19" ht="30" customHeight="1">
      <c r="A26" s="104"/>
      <c r="B26" s="109"/>
      <c r="C26" s="110"/>
      <c r="D26" s="25" t="s">
        <v>17</v>
      </c>
      <c r="E26" s="25" t="s">
        <v>18</v>
      </c>
      <c r="F26" s="90" t="s">
        <v>19</v>
      </c>
      <c r="G26" s="90"/>
      <c r="H26" s="90" t="s">
        <v>20</v>
      </c>
      <c r="I26" s="90"/>
      <c r="J26" s="87"/>
      <c r="K26" s="88"/>
      <c r="L26" s="88"/>
      <c r="M26" s="88"/>
      <c r="N26" s="88"/>
      <c r="O26" s="88"/>
      <c r="P26" s="88"/>
      <c r="Q26" s="88"/>
      <c r="R26" s="88"/>
      <c r="S26" s="88"/>
    </row>
    <row r="27" spans="1:19" ht="63" customHeight="1">
      <c r="A27" s="40">
        <v>8</v>
      </c>
      <c r="B27" s="133" t="s">
        <v>21</v>
      </c>
      <c r="C27" s="122" t="s">
        <v>37</v>
      </c>
      <c r="D27" s="32">
        <f>IF(D31=0,0,ROUND(D29/D31*100,1))</f>
        <v>100</v>
      </c>
      <c r="E27" s="32">
        <f>IF(E31=0,0,ROUND(E29/E31*100,1))</f>
        <v>106.5</v>
      </c>
      <c r="F27" s="32">
        <f>E27-D27</f>
        <v>6.5</v>
      </c>
      <c r="G27" s="32"/>
      <c r="H27" s="32">
        <f>IF(D27=0,0,ROUND(E27/D27*100,1))</f>
        <v>106.5</v>
      </c>
      <c r="I27" s="32"/>
      <c r="J27" s="93" t="s">
        <v>30</v>
      </c>
      <c r="K27" s="93"/>
      <c r="L27" s="93"/>
      <c r="M27" s="93"/>
      <c r="N27" s="93"/>
      <c r="O27" s="93"/>
      <c r="P27" s="93"/>
      <c r="Q27" s="93"/>
      <c r="R27" s="93"/>
      <c r="S27" s="93"/>
    </row>
    <row r="28" spans="1:19" ht="217.5" customHeight="1">
      <c r="A28" s="41"/>
      <c r="B28" s="133"/>
      <c r="C28" s="123"/>
      <c r="D28" s="32"/>
      <c r="E28" s="32"/>
      <c r="F28" s="32"/>
      <c r="G28" s="32"/>
      <c r="H28" s="32"/>
      <c r="I28" s="32"/>
      <c r="J28" s="77" t="s">
        <v>73</v>
      </c>
      <c r="K28" s="78"/>
      <c r="L28" s="78"/>
      <c r="M28" s="78"/>
      <c r="N28" s="78"/>
      <c r="O28" s="78"/>
      <c r="P28" s="78"/>
      <c r="Q28" s="78"/>
      <c r="R28" s="78"/>
      <c r="S28" s="79"/>
    </row>
    <row r="29" spans="1:19" ht="38.25" customHeight="1">
      <c r="A29" s="41"/>
      <c r="B29" s="91" t="s">
        <v>22</v>
      </c>
      <c r="C29" s="60" t="s">
        <v>38</v>
      </c>
      <c r="D29" s="92">
        <v>31</v>
      </c>
      <c r="E29" s="92">
        <v>33</v>
      </c>
      <c r="F29" s="32">
        <f t="shared" ref="F29:F31" si="1">E29-D29</f>
        <v>2</v>
      </c>
      <c r="G29" s="32"/>
      <c r="H29" s="32">
        <f t="shared" ref="H29:H31" si="2">IF(D29=0,0,ROUND(E29/D29*100,1))</f>
        <v>106.5</v>
      </c>
      <c r="I29" s="32"/>
      <c r="J29" s="93" t="s">
        <v>35</v>
      </c>
      <c r="K29" s="93"/>
      <c r="L29" s="93"/>
      <c r="M29" s="93"/>
      <c r="N29" s="93"/>
      <c r="O29" s="93"/>
      <c r="P29" s="93"/>
      <c r="Q29" s="93"/>
      <c r="R29" s="93"/>
      <c r="S29" s="93"/>
    </row>
    <row r="30" spans="1:19" ht="137.25" customHeight="1">
      <c r="A30" s="41"/>
      <c r="B30" s="91"/>
      <c r="C30" s="61"/>
      <c r="D30" s="92"/>
      <c r="E30" s="92"/>
      <c r="F30" s="32"/>
      <c r="G30" s="32"/>
      <c r="H30" s="32"/>
      <c r="I30" s="32"/>
      <c r="J30" s="77" t="s">
        <v>62</v>
      </c>
      <c r="K30" s="78"/>
      <c r="L30" s="78"/>
      <c r="M30" s="78"/>
      <c r="N30" s="78"/>
      <c r="O30" s="78"/>
      <c r="P30" s="78"/>
      <c r="Q30" s="78"/>
      <c r="R30" s="78"/>
      <c r="S30" s="79"/>
    </row>
    <row r="31" spans="1:19" ht="37.5" customHeight="1">
      <c r="A31" s="41"/>
      <c r="B31" s="91" t="s">
        <v>23</v>
      </c>
      <c r="C31" s="60" t="s">
        <v>47</v>
      </c>
      <c r="D31" s="71">
        <v>31</v>
      </c>
      <c r="E31" s="72">
        <f>D31</f>
        <v>31</v>
      </c>
      <c r="F31" s="32">
        <f t="shared" si="1"/>
        <v>0</v>
      </c>
      <c r="G31" s="32"/>
      <c r="H31" s="32">
        <f t="shared" si="2"/>
        <v>100</v>
      </c>
      <c r="I31" s="32"/>
      <c r="J31" s="93" t="s">
        <v>29</v>
      </c>
      <c r="K31" s="93"/>
      <c r="L31" s="93"/>
      <c r="M31" s="93"/>
      <c r="N31" s="93"/>
      <c r="O31" s="93"/>
      <c r="P31" s="93"/>
      <c r="Q31" s="93"/>
      <c r="R31" s="93"/>
      <c r="S31" s="93"/>
    </row>
    <row r="32" spans="1:19" ht="152.25" customHeight="1">
      <c r="A32" s="42"/>
      <c r="B32" s="91"/>
      <c r="C32" s="61"/>
      <c r="D32" s="71"/>
      <c r="E32" s="73"/>
      <c r="F32" s="32"/>
      <c r="G32" s="32"/>
      <c r="H32" s="32"/>
      <c r="I32" s="32"/>
      <c r="J32" s="136"/>
      <c r="K32" s="136"/>
      <c r="L32" s="136"/>
      <c r="M32" s="136"/>
      <c r="N32" s="136"/>
      <c r="O32" s="136"/>
      <c r="P32" s="136"/>
      <c r="Q32" s="136"/>
      <c r="R32" s="136"/>
      <c r="S32" s="136"/>
    </row>
    <row r="33" spans="1:19" ht="357" customHeight="1">
      <c r="A33" s="37" t="s">
        <v>33</v>
      </c>
      <c r="B33" s="38"/>
      <c r="C33" s="38"/>
      <c r="D33" s="38"/>
      <c r="E33" s="38"/>
      <c r="F33" s="38"/>
      <c r="G33" s="38"/>
      <c r="H33" s="38"/>
      <c r="I33" s="38"/>
      <c r="J33" s="38"/>
      <c r="K33" s="38"/>
      <c r="L33" s="38"/>
      <c r="M33" s="38"/>
      <c r="N33" s="38"/>
      <c r="O33" s="38"/>
      <c r="P33" s="38"/>
      <c r="Q33" s="38"/>
      <c r="R33" s="38"/>
      <c r="S33" s="39"/>
    </row>
    <row r="34" spans="1:19" ht="30" customHeight="1">
      <c r="A34" s="102" t="s">
        <v>8</v>
      </c>
      <c r="B34" s="105" t="s">
        <v>9</v>
      </c>
      <c r="C34" s="106"/>
      <c r="D34" s="89" t="s">
        <v>10</v>
      </c>
      <c r="E34" s="89"/>
      <c r="F34" s="89" t="s">
        <v>11</v>
      </c>
      <c r="G34" s="89"/>
      <c r="H34" s="89"/>
      <c r="I34" s="89"/>
      <c r="J34" s="83" t="s">
        <v>12</v>
      </c>
      <c r="K34" s="84"/>
      <c r="L34" s="84"/>
      <c r="M34" s="84"/>
      <c r="N34" s="84"/>
      <c r="O34" s="84"/>
      <c r="P34" s="84"/>
      <c r="Q34" s="84"/>
      <c r="R34" s="84"/>
      <c r="S34" s="84"/>
    </row>
    <row r="35" spans="1:19" ht="30" customHeight="1">
      <c r="A35" s="103"/>
      <c r="B35" s="107"/>
      <c r="C35" s="108"/>
      <c r="D35" s="24" t="s">
        <v>13</v>
      </c>
      <c r="E35" s="24" t="s">
        <v>14</v>
      </c>
      <c r="F35" s="89" t="s">
        <v>15</v>
      </c>
      <c r="G35" s="89"/>
      <c r="H35" s="89" t="s">
        <v>16</v>
      </c>
      <c r="I35" s="89"/>
      <c r="J35" s="85"/>
      <c r="K35" s="86"/>
      <c r="L35" s="86"/>
      <c r="M35" s="86"/>
      <c r="N35" s="86"/>
      <c r="O35" s="86"/>
      <c r="P35" s="86"/>
      <c r="Q35" s="86"/>
      <c r="R35" s="86"/>
      <c r="S35" s="86"/>
    </row>
    <row r="36" spans="1:19" ht="30" customHeight="1">
      <c r="A36" s="104"/>
      <c r="B36" s="109"/>
      <c r="C36" s="110"/>
      <c r="D36" s="25" t="s">
        <v>17</v>
      </c>
      <c r="E36" s="25" t="s">
        <v>18</v>
      </c>
      <c r="F36" s="90" t="s">
        <v>19</v>
      </c>
      <c r="G36" s="90"/>
      <c r="H36" s="90" t="s">
        <v>20</v>
      </c>
      <c r="I36" s="90"/>
      <c r="J36" s="87"/>
      <c r="K36" s="88"/>
      <c r="L36" s="88"/>
      <c r="M36" s="88"/>
      <c r="N36" s="88"/>
      <c r="O36" s="88"/>
      <c r="P36" s="88"/>
      <c r="Q36" s="88"/>
      <c r="R36" s="88"/>
      <c r="S36" s="88"/>
    </row>
    <row r="37" spans="1:19" ht="66" customHeight="1">
      <c r="A37" s="40">
        <v>9</v>
      </c>
      <c r="B37" s="74" t="s">
        <v>21</v>
      </c>
      <c r="C37" s="122" t="s">
        <v>39</v>
      </c>
      <c r="D37" s="124">
        <f>IF(D41=0,0,ROUND(D39/D41*100,1))</f>
        <v>40.200000000000003</v>
      </c>
      <c r="E37" s="124">
        <f>IF(E41=0,0,ROUND(E39/E41*100,1))</f>
        <v>45.4</v>
      </c>
      <c r="F37" s="64">
        <f>E37-D37</f>
        <v>5.1999999999999957</v>
      </c>
      <c r="G37" s="65"/>
      <c r="H37" s="64">
        <f>IF(D37=0,0,ROUND(E37/D37*100,1))</f>
        <v>112.9</v>
      </c>
      <c r="I37" s="65"/>
      <c r="J37" s="43" t="s">
        <v>30</v>
      </c>
      <c r="K37" s="44"/>
      <c r="L37" s="44"/>
      <c r="M37" s="44"/>
      <c r="N37" s="44"/>
      <c r="O37" s="44"/>
      <c r="P37" s="44"/>
      <c r="Q37" s="44"/>
      <c r="R37" s="44"/>
      <c r="S37" s="45"/>
    </row>
    <row r="38" spans="1:19" ht="240" customHeight="1">
      <c r="A38" s="41"/>
      <c r="B38" s="75"/>
      <c r="C38" s="123"/>
      <c r="D38" s="125"/>
      <c r="E38" s="125"/>
      <c r="F38" s="66"/>
      <c r="G38" s="67"/>
      <c r="H38" s="66"/>
      <c r="I38" s="67"/>
      <c r="J38" s="77" t="s">
        <v>69</v>
      </c>
      <c r="K38" s="78"/>
      <c r="L38" s="78"/>
      <c r="M38" s="78"/>
      <c r="N38" s="78"/>
      <c r="O38" s="78"/>
      <c r="P38" s="78"/>
      <c r="Q38" s="78"/>
      <c r="R38" s="78"/>
      <c r="S38" s="79"/>
    </row>
    <row r="39" spans="1:19" ht="42" customHeight="1">
      <c r="A39" s="41"/>
      <c r="B39" s="91" t="s">
        <v>22</v>
      </c>
      <c r="C39" s="70" t="s">
        <v>40</v>
      </c>
      <c r="D39" s="92">
        <v>970</v>
      </c>
      <c r="E39" s="62">
        <v>1258</v>
      </c>
      <c r="F39" s="64">
        <f>E39-D39</f>
        <v>288</v>
      </c>
      <c r="G39" s="65"/>
      <c r="H39" s="64">
        <f>IF(D39=0,0,ROUND(E39/D39*100,1))</f>
        <v>129.69999999999999</v>
      </c>
      <c r="I39" s="65"/>
      <c r="J39" s="43" t="s">
        <v>31</v>
      </c>
      <c r="K39" s="44"/>
      <c r="L39" s="44"/>
      <c r="M39" s="44"/>
      <c r="N39" s="44"/>
      <c r="O39" s="44"/>
      <c r="P39" s="44"/>
      <c r="Q39" s="44"/>
      <c r="R39" s="44"/>
      <c r="S39" s="45"/>
    </row>
    <row r="40" spans="1:19" ht="170.1" customHeight="1">
      <c r="A40" s="41"/>
      <c r="B40" s="91"/>
      <c r="C40" s="70"/>
      <c r="D40" s="92"/>
      <c r="E40" s="63"/>
      <c r="F40" s="66"/>
      <c r="G40" s="67"/>
      <c r="H40" s="66"/>
      <c r="I40" s="67"/>
      <c r="J40" s="33" t="s">
        <v>70</v>
      </c>
      <c r="K40" s="34"/>
      <c r="L40" s="34"/>
      <c r="M40" s="34"/>
      <c r="N40" s="34"/>
      <c r="O40" s="34"/>
      <c r="P40" s="34"/>
      <c r="Q40" s="34"/>
      <c r="R40" s="34"/>
      <c r="S40" s="35"/>
    </row>
    <row r="41" spans="1:19" ht="41.25" customHeight="1">
      <c r="A41" s="41"/>
      <c r="B41" s="80" t="s">
        <v>23</v>
      </c>
      <c r="C41" s="127" t="s">
        <v>48</v>
      </c>
      <c r="D41" s="129">
        <f>D21</f>
        <v>2414</v>
      </c>
      <c r="E41" s="129">
        <f>E21</f>
        <v>2769</v>
      </c>
      <c r="F41" s="64">
        <f>E41-D41</f>
        <v>355</v>
      </c>
      <c r="G41" s="65"/>
      <c r="H41" s="64">
        <f>IF(D41=0,0,ROUND(E41/D41*100,1))</f>
        <v>114.7</v>
      </c>
      <c r="I41" s="65"/>
      <c r="J41" s="43" t="s">
        <v>32</v>
      </c>
      <c r="K41" s="44"/>
      <c r="L41" s="44"/>
      <c r="M41" s="44"/>
      <c r="N41" s="44"/>
      <c r="O41" s="44"/>
      <c r="P41" s="44"/>
      <c r="Q41" s="44"/>
      <c r="R41" s="44"/>
      <c r="S41" s="45"/>
    </row>
    <row r="42" spans="1:19" ht="170.1" customHeight="1">
      <c r="A42" s="42"/>
      <c r="B42" s="81"/>
      <c r="C42" s="128"/>
      <c r="D42" s="130"/>
      <c r="E42" s="130"/>
      <c r="F42" s="66"/>
      <c r="G42" s="67"/>
      <c r="H42" s="66"/>
      <c r="I42" s="67"/>
      <c r="J42" s="46"/>
      <c r="K42" s="47"/>
      <c r="L42" s="47"/>
      <c r="M42" s="47"/>
      <c r="N42" s="47"/>
      <c r="O42" s="47"/>
      <c r="P42" s="47"/>
      <c r="Q42" s="47"/>
      <c r="R42" s="47"/>
      <c r="S42" s="48"/>
    </row>
    <row r="43" spans="1:19" ht="39" customHeight="1">
      <c r="A43" s="12"/>
      <c r="B43" s="13"/>
      <c r="C43" s="13"/>
      <c r="D43" s="13"/>
      <c r="E43" s="13"/>
      <c r="F43" s="13"/>
      <c r="G43" s="13"/>
      <c r="H43" s="13"/>
      <c r="I43" s="13"/>
      <c r="J43" s="13"/>
      <c r="K43" s="13"/>
      <c r="L43" s="13"/>
      <c r="M43" s="13"/>
      <c r="N43" s="13"/>
      <c r="O43" s="13"/>
      <c r="P43" s="13"/>
      <c r="Q43" s="13"/>
      <c r="R43" s="13"/>
      <c r="S43" s="13"/>
    </row>
    <row r="44" spans="1:19" ht="30" customHeight="1">
      <c r="A44" s="102" t="s">
        <v>8</v>
      </c>
      <c r="B44" s="105" t="s">
        <v>9</v>
      </c>
      <c r="C44" s="106"/>
      <c r="D44" s="89" t="s">
        <v>10</v>
      </c>
      <c r="E44" s="89"/>
      <c r="F44" s="89" t="s">
        <v>11</v>
      </c>
      <c r="G44" s="89"/>
      <c r="H44" s="89"/>
      <c r="I44" s="89"/>
      <c r="J44" s="83" t="s">
        <v>12</v>
      </c>
      <c r="K44" s="84"/>
      <c r="L44" s="84"/>
      <c r="M44" s="84"/>
      <c r="N44" s="84"/>
      <c r="O44" s="84"/>
      <c r="P44" s="84"/>
      <c r="Q44" s="84"/>
      <c r="R44" s="84"/>
      <c r="S44" s="84"/>
    </row>
    <row r="45" spans="1:19" ht="30" customHeight="1">
      <c r="A45" s="103"/>
      <c r="B45" s="107"/>
      <c r="C45" s="108"/>
      <c r="D45" s="24" t="s">
        <v>13</v>
      </c>
      <c r="E45" s="24" t="s">
        <v>14</v>
      </c>
      <c r="F45" s="89" t="s">
        <v>15</v>
      </c>
      <c r="G45" s="89"/>
      <c r="H45" s="89" t="s">
        <v>16</v>
      </c>
      <c r="I45" s="89"/>
      <c r="J45" s="85"/>
      <c r="K45" s="86"/>
      <c r="L45" s="86"/>
      <c r="M45" s="86"/>
      <c r="N45" s="86"/>
      <c r="O45" s="86"/>
      <c r="P45" s="86"/>
      <c r="Q45" s="86"/>
      <c r="R45" s="86"/>
      <c r="S45" s="86"/>
    </row>
    <row r="46" spans="1:19" ht="30" customHeight="1">
      <c r="A46" s="104"/>
      <c r="B46" s="109"/>
      <c r="C46" s="110"/>
      <c r="D46" s="25" t="s">
        <v>17</v>
      </c>
      <c r="E46" s="25" t="s">
        <v>18</v>
      </c>
      <c r="F46" s="90" t="s">
        <v>19</v>
      </c>
      <c r="G46" s="90"/>
      <c r="H46" s="90" t="s">
        <v>20</v>
      </c>
      <c r="I46" s="90"/>
      <c r="J46" s="87"/>
      <c r="K46" s="88"/>
      <c r="L46" s="88"/>
      <c r="M46" s="88"/>
      <c r="N46" s="88"/>
      <c r="O46" s="88"/>
      <c r="P46" s="88"/>
      <c r="Q46" s="88"/>
      <c r="R46" s="88"/>
      <c r="S46" s="88"/>
    </row>
    <row r="47" spans="1:19" ht="63" customHeight="1">
      <c r="A47" s="40">
        <v>10</v>
      </c>
      <c r="B47" s="74" t="s">
        <v>21</v>
      </c>
      <c r="C47" s="122" t="s">
        <v>41</v>
      </c>
      <c r="D47" s="124">
        <f>IF(D51=0,0,ROUND(D49/D51*1,1))</f>
        <v>9.5</v>
      </c>
      <c r="E47" s="124">
        <f>IF(E51=0,0,ROUND(E49/E51*1,1))</f>
        <v>9.6999999999999993</v>
      </c>
      <c r="F47" s="64">
        <f>E47-D47</f>
        <v>0.19999999999999929</v>
      </c>
      <c r="G47" s="65"/>
      <c r="H47" s="64">
        <f>IF(D47=0,0,ROUND(E47/D47*100,1))</f>
        <v>102.1</v>
      </c>
      <c r="I47" s="65"/>
      <c r="J47" s="43" t="s">
        <v>30</v>
      </c>
      <c r="K47" s="44"/>
      <c r="L47" s="44"/>
      <c r="M47" s="44"/>
      <c r="N47" s="44"/>
      <c r="O47" s="44"/>
      <c r="P47" s="44"/>
      <c r="Q47" s="44"/>
      <c r="R47" s="44"/>
      <c r="S47" s="45"/>
    </row>
    <row r="48" spans="1:19" ht="240" customHeight="1">
      <c r="A48" s="41"/>
      <c r="B48" s="75"/>
      <c r="C48" s="123"/>
      <c r="D48" s="125"/>
      <c r="E48" s="125"/>
      <c r="F48" s="66"/>
      <c r="G48" s="67"/>
      <c r="H48" s="66"/>
      <c r="I48" s="67"/>
      <c r="J48" s="77" t="s">
        <v>65</v>
      </c>
      <c r="K48" s="78"/>
      <c r="L48" s="78"/>
      <c r="M48" s="78"/>
      <c r="N48" s="78"/>
      <c r="O48" s="78"/>
      <c r="P48" s="78"/>
      <c r="Q48" s="78"/>
      <c r="R48" s="78"/>
      <c r="S48" s="79"/>
    </row>
    <row r="49" spans="1:19" ht="35.25" customHeight="1">
      <c r="A49" s="41"/>
      <c r="B49" s="68" t="s">
        <v>22</v>
      </c>
      <c r="C49" s="60" t="s">
        <v>42</v>
      </c>
      <c r="D49" s="62">
        <v>8598</v>
      </c>
      <c r="E49" s="62">
        <v>8346</v>
      </c>
      <c r="F49" s="64">
        <f>E49-D49</f>
        <v>-252</v>
      </c>
      <c r="G49" s="65"/>
      <c r="H49" s="64">
        <f>IF(D49=0,0,ROUND(E49/D49*100,1))</f>
        <v>97.1</v>
      </c>
      <c r="I49" s="65"/>
      <c r="J49" s="43" t="s">
        <v>31</v>
      </c>
      <c r="K49" s="44"/>
      <c r="L49" s="44"/>
      <c r="M49" s="44"/>
      <c r="N49" s="44"/>
      <c r="O49" s="44"/>
      <c r="P49" s="44"/>
      <c r="Q49" s="44"/>
      <c r="R49" s="44"/>
      <c r="S49" s="45"/>
    </row>
    <row r="50" spans="1:19" ht="170.1" customHeight="1">
      <c r="A50" s="41"/>
      <c r="B50" s="69"/>
      <c r="C50" s="61"/>
      <c r="D50" s="63"/>
      <c r="E50" s="63"/>
      <c r="F50" s="66"/>
      <c r="G50" s="67"/>
      <c r="H50" s="66"/>
      <c r="I50" s="67"/>
      <c r="J50" s="119"/>
      <c r="K50" s="120"/>
      <c r="L50" s="120"/>
      <c r="M50" s="120"/>
      <c r="N50" s="120"/>
      <c r="O50" s="120"/>
      <c r="P50" s="120"/>
      <c r="Q50" s="120"/>
      <c r="R50" s="120"/>
      <c r="S50" s="121"/>
    </row>
    <row r="51" spans="1:19" ht="38.25" customHeight="1">
      <c r="A51" s="41"/>
      <c r="B51" s="68" t="s">
        <v>23</v>
      </c>
      <c r="C51" s="60" t="s">
        <v>43</v>
      </c>
      <c r="D51" s="62">
        <v>905</v>
      </c>
      <c r="E51" s="62">
        <v>864</v>
      </c>
      <c r="F51" s="64">
        <f>E51-D51</f>
        <v>-41</v>
      </c>
      <c r="G51" s="65"/>
      <c r="H51" s="64">
        <f>IF(D51=0,0,ROUND(E51/D51*100,1))</f>
        <v>95.5</v>
      </c>
      <c r="I51" s="65"/>
      <c r="J51" s="43" t="s">
        <v>32</v>
      </c>
      <c r="K51" s="44"/>
      <c r="L51" s="44"/>
      <c r="M51" s="44"/>
      <c r="N51" s="44"/>
      <c r="O51" s="44"/>
      <c r="P51" s="44"/>
      <c r="Q51" s="44"/>
      <c r="R51" s="44"/>
      <c r="S51" s="45"/>
    </row>
    <row r="52" spans="1:19" ht="170.1" customHeight="1">
      <c r="A52" s="42"/>
      <c r="B52" s="69"/>
      <c r="C52" s="61"/>
      <c r="D52" s="63"/>
      <c r="E52" s="63"/>
      <c r="F52" s="66"/>
      <c r="G52" s="67"/>
      <c r="H52" s="66"/>
      <c r="I52" s="67"/>
      <c r="J52" s="46"/>
      <c r="K52" s="47"/>
      <c r="L52" s="47"/>
      <c r="M52" s="47"/>
      <c r="N52" s="47"/>
      <c r="O52" s="47"/>
      <c r="P52" s="47"/>
      <c r="Q52" s="47"/>
      <c r="R52" s="47"/>
      <c r="S52" s="48"/>
    </row>
    <row r="53" spans="1:19" ht="329.25" customHeight="1">
      <c r="A53" s="37" t="s">
        <v>34</v>
      </c>
      <c r="B53" s="38"/>
      <c r="C53" s="38"/>
      <c r="D53" s="38"/>
      <c r="E53" s="38"/>
      <c r="F53" s="38"/>
      <c r="G53" s="38"/>
      <c r="H53" s="38"/>
      <c r="I53" s="38"/>
      <c r="J53" s="38"/>
      <c r="K53" s="38"/>
      <c r="L53" s="38"/>
      <c r="M53" s="38"/>
      <c r="N53" s="38"/>
      <c r="O53" s="38"/>
      <c r="P53" s="38"/>
      <c r="Q53" s="38"/>
      <c r="R53" s="38"/>
      <c r="S53" s="39"/>
    </row>
    <row r="54" spans="1:19" ht="30" customHeight="1">
      <c r="A54" s="102" t="s">
        <v>8</v>
      </c>
      <c r="B54" s="105" t="s">
        <v>9</v>
      </c>
      <c r="C54" s="106"/>
      <c r="D54" s="89" t="s">
        <v>10</v>
      </c>
      <c r="E54" s="89"/>
      <c r="F54" s="89" t="s">
        <v>11</v>
      </c>
      <c r="G54" s="89"/>
      <c r="H54" s="89"/>
      <c r="I54" s="89"/>
      <c r="J54" s="83" t="s">
        <v>12</v>
      </c>
      <c r="K54" s="84"/>
      <c r="L54" s="84"/>
      <c r="M54" s="84"/>
      <c r="N54" s="84"/>
      <c r="O54" s="84"/>
      <c r="P54" s="84"/>
      <c r="Q54" s="84"/>
      <c r="R54" s="84"/>
      <c r="S54" s="84"/>
    </row>
    <row r="55" spans="1:19" ht="30" customHeight="1">
      <c r="A55" s="103"/>
      <c r="B55" s="107"/>
      <c r="C55" s="108"/>
      <c r="D55" s="24" t="s">
        <v>13</v>
      </c>
      <c r="E55" s="24" t="s">
        <v>14</v>
      </c>
      <c r="F55" s="89" t="s">
        <v>15</v>
      </c>
      <c r="G55" s="89"/>
      <c r="H55" s="89" t="s">
        <v>16</v>
      </c>
      <c r="I55" s="89"/>
      <c r="J55" s="85"/>
      <c r="K55" s="86"/>
      <c r="L55" s="86"/>
      <c r="M55" s="86"/>
      <c r="N55" s="86"/>
      <c r="O55" s="86"/>
      <c r="P55" s="86"/>
      <c r="Q55" s="86"/>
      <c r="R55" s="86"/>
      <c r="S55" s="86"/>
    </row>
    <row r="56" spans="1:19" ht="30" customHeight="1">
      <c r="A56" s="104"/>
      <c r="B56" s="109"/>
      <c r="C56" s="110"/>
      <c r="D56" s="25" t="s">
        <v>17</v>
      </c>
      <c r="E56" s="25" t="s">
        <v>18</v>
      </c>
      <c r="F56" s="90" t="s">
        <v>19</v>
      </c>
      <c r="G56" s="90"/>
      <c r="H56" s="90" t="s">
        <v>20</v>
      </c>
      <c r="I56" s="90"/>
      <c r="J56" s="87"/>
      <c r="K56" s="88"/>
      <c r="L56" s="88"/>
      <c r="M56" s="88"/>
      <c r="N56" s="88"/>
      <c r="O56" s="88"/>
      <c r="P56" s="88"/>
      <c r="Q56" s="88"/>
      <c r="R56" s="88"/>
      <c r="S56" s="88"/>
    </row>
    <row r="57" spans="1:19" ht="62.25" customHeight="1">
      <c r="A57" s="40">
        <v>14</v>
      </c>
      <c r="B57" s="74" t="s">
        <v>21</v>
      </c>
      <c r="C57" s="76" t="s">
        <v>49</v>
      </c>
      <c r="D57" s="32">
        <f>IF(D61=0,0,ROUND(D59/D61*100,1))</f>
        <v>100</v>
      </c>
      <c r="E57" s="32">
        <f>IF(E61=0,0,ROUND(E59/E61*100,1))</f>
        <v>114.7</v>
      </c>
      <c r="F57" s="32">
        <f>E57-D57</f>
        <v>14.700000000000003</v>
      </c>
      <c r="G57" s="32"/>
      <c r="H57" s="32">
        <f>IF(D57=0,0,ROUND(E57/D57*100,1))</f>
        <v>114.7</v>
      </c>
      <c r="I57" s="32"/>
      <c r="J57" s="43" t="s">
        <v>30</v>
      </c>
      <c r="K57" s="44"/>
      <c r="L57" s="44"/>
      <c r="M57" s="44"/>
      <c r="N57" s="44"/>
      <c r="O57" s="44"/>
      <c r="P57" s="44"/>
      <c r="Q57" s="44"/>
      <c r="R57" s="44"/>
      <c r="S57" s="45"/>
    </row>
    <row r="58" spans="1:19" ht="240" customHeight="1">
      <c r="A58" s="41"/>
      <c r="B58" s="75"/>
      <c r="C58" s="76"/>
      <c r="D58" s="32"/>
      <c r="E58" s="32"/>
      <c r="F58" s="32"/>
      <c r="G58" s="32"/>
      <c r="H58" s="32"/>
      <c r="I58" s="32"/>
      <c r="J58" s="77" t="s">
        <v>74</v>
      </c>
      <c r="K58" s="78"/>
      <c r="L58" s="78"/>
      <c r="M58" s="78"/>
      <c r="N58" s="78"/>
      <c r="O58" s="78"/>
      <c r="P58" s="78"/>
      <c r="Q58" s="78"/>
      <c r="R58" s="78"/>
      <c r="S58" s="79"/>
    </row>
    <row r="59" spans="1:19" ht="34.5" customHeight="1">
      <c r="A59" s="41"/>
      <c r="B59" s="80" t="s">
        <v>22</v>
      </c>
      <c r="C59" s="82" t="s">
        <v>44</v>
      </c>
      <c r="D59" s="36">
        <f>D21</f>
        <v>2414</v>
      </c>
      <c r="E59" s="36">
        <f>E21</f>
        <v>2769</v>
      </c>
      <c r="F59" s="32">
        <f t="shared" ref="F59" si="3">E59-D59</f>
        <v>355</v>
      </c>
      <c r="G59" s="32"/>
      <c r="H59" s="32">
        <f t="shared" ref="H59" si="4">IF(D59=0,0,ROUND(E59/D59*100,1))</f>
        <v>114.7</v>
      </c>
      <c r="I59" s="32"/>
      <c r="J59" s="43" t="s">
        <v>31</v>
      </c>
      <c r="K59" s="44"/>
      <c r="L59" s="44"/>
      <c r="M59" s="44"/>
      <c r="N59" s="44"/>
      <c r="O59" s="44"/>
      <c r="P59" s="44"/>
      <c r="Q59" s="44"/>
      <c r="R59" s="44"/>
      <c r="S59" s="45"/>
    </row>
    <row r="60" spans="1:19" ht="170.1" customHeight="1">
      <c r="A60" s="41"/>
      <c r="B60" s="81"/>
      <c r="C60" s="82"/>
      <c r="D60" s="36"/>
      <c r="E60" s="36"/>
      <c r="F60" s="32"/>
      <c r="G60" s="32"/>
      <c r="H60" s="32"/>
      <c r="I60" s="32"/>
      <c r="J60" s="33" t="s">
        <v>70</v>
      </c>
      <c r="K60" s="34"/>
      <c r="L60" s="34"/>
      <c r="M60" s="34"/>
      <c r="N60" s="34"/>
      <c r="O60" s="34"/>
      <c r="P60" s="34"/>
      <c r="Q60" s="34"/>
      <c r="R60" s="34"/>
      <c r="S60" s="35"/>
    </row>
    <row r="61" spans="1:19" ht="34.5" customHeight="1">
      <c r="A61" s="41"/>
      <c r="B61" s="68" t="s">
        <v>23</v>
      </c>
      <c r="C61" s="70" t="s">
        <v>50</v>
      </c>
      <c r="D61" s="71">
        <v>2414</v>
      </c>
      <c r="E61" s="72">
        <f>D61</f>
        <v>2414</v>
      </c>
      <c r="F61" s="32">
        <f>E61-D61</f>
        <v>0</v>
      </c>
      <c r="G61" s="32"/>
      <c r="H61" s="32">
        <f>IF(D61=0,0,ROUND(E61/D61*100,1))</f>
        <v>100</v>
      </c>
      <c r="I61" s="32"/>
      <c r="J61" s="43" t="s">
        <v>32</v>
      </c>
      <c r="K61" s="44"/>
      <c r="L61" s="44"/>
      <c r="M61" s="44"/>
      <c r="N61" s="44"/>
      <c r="O61" s="44"/>
      <c r="P61" s="44"/>
      <c r="Q61" s="44"/>
      <c r="R61" s="44"/>
      <c r="S61" s="45"/>
    </row>
    <row r="62" spans="1:19" ht="170.1" customHeight="1">
      <c r="A62" s="42"/>
      <c r="B62" s="69"/>
      <c r="C62" s="70"/>
      <c r="D62" s="71"/>
      <c r="E62" s="73"/>
      <c r="F62" s="32"/>
      <c r="G62" s="32"/>
      <c r="H62" s="32"/>
      <c r="I62" s="32"/>
      <c r="J62" s="46"/>
      <c r="K62" s="47"/>
      <c r="L62" s="47"/>
      <c r="M62" s="47"/>
      <c r="N62" s="47"/>
      <c r="O62" s="47"/>
      <c r="P62" s="47"/>
      <c r="Q62" s="47"/>
      <c r="R62" s="47"/>
      <c r="S62" s="48"/>
    </row>
    <row r="63" spans="1:19" ht="75.75" customHeight="1" thickBot="1">
      <c r="A63" s="37"/>
      <c r="B63" s="38"/>
      <c r="C63" s="38"/>
      <c r="D63" s="38"/>
      <c r="E63" s="38"/>
      <c r="F63" s="38"/>
      <c r="G63" s="38"/>
      <c r="H63" s="38"/>
      <c r="I63" s="38"/>
      <c r="J63" s="38"/>
      <c r="K63" s="38"/>
      <c r="L63" s="38"/>
      <c r="M63" s="38"/>
      <c r="N63" s="38"/>
      <c r="O63" s="38"/>
      <c r="P63" s="38"/>
      <c r="Q63" s="38"/>
      <c r="R63" s="38"/>
      <c r="S63" s="39"/>
    </row>
    <row r="64" spans="1:19" ht="75.75" customHeight="1">
      <c r="A64" s="20"/>
      <c r="B64" s="20"/>
      <c r="C64" s="21" t="s">
        <v>51</v>
      </c>
      <c r="D64" s="52" t="s">
        <v>56</v>
      </c>
      <c r="E64" s="53"/>
      <c r="F64" s="53"/>
      <c r="G64" s="53"/>
      <c r="H64" s="53"/>
      <c r="I64" s="53"/>
      <c r="J64" s="53"/>
      <c r="K64" s="54"/>
      <c r="L64" s="52" t="s">
        <v>57</v>
      </c>
      <c r="M64" s="53"/>
      <c r="N64" s="53"/>
      <c r="O64" s="53"/>
      <c r="P64" s="54"/>
      <c r="Q64" s="20"/>
      <c r="R64" s="20"/>
      <c r="S64" s="20"/>
    </row>
    <row r="65" spans="1:19" ht="75.75" customHeight="1">
      <c r="A65" s="20"/>
      <c r="B65" s="20"/>
      <c r="C65" s="22" t="s">
        <v>52</v>
      </c>
      <c r="D65" s="49"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DEBERÁ REGISTRAR LAS CAUSAS A LAS VARIACIONES CON RESPECTO DEL INDICADOR Y SUS VARIABLES, ASÍ COMO EL RIESGO Y LAS ACCIONES</v>
      </c>
      <c r="E65" s="50"/>
      <c r="F65" s="50"/>
      <c r="G65" s="50"/>
      <c r="H65" s="50"/>
      <c r="I65" s="50"/>
      <c r="J65" s="50"/>
      <c r="K65" s="51"/>
      <c r="L65" s="49" t="str">
        <f>IF(AND(D19=0,D21=0),"El indicador no aplica",IF(AND(H17&gt;=95,H17&lt;=105,H19&gt;=90,H19&lt;=110,H21&gt;=90,H21&lt;=110),"OK",IF(ISBLANK(J18),"NO HA REGISTRADO LAS CAUSA, LOS RIESGOS Y EFECTOS",IF(ISTEXT(J18),"OK"))))</f>
        <v>OK</v>
      </c>
      <c r="M65" s="50"/>
      <c r="N65" s="50"/>
      <c r="O65" s="50"/>
      <c r="P65" s="51"/>
      <c r="Q65" s="20"/>
      <c r="R65" s="20"/>
      <c r="S65" s="20"/>
    </row>
    <row r="66" spans="1:19" ht="75.75" customHeight="1">
      <c r="A66" s="20"/>
      <c r="B66" s="20"/>
      <c r="C66" s="22" t="s">
        <v>58</v>
      </c>
      <c r="D66" s="49"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 A LAS VARIACIONES CON RESPECTO DEL INDICADOR</v>
      </c>
      <c r="E66" s="50"/>
      <c r="F66" s="50"/>
      <c r="G66" s="50"/>
      <c r="H66" s="50"/>
      <c r="I66" s="50"/>
      <c r="J66" s="50"/>
      <c r="K66" s="51"/>
      <c r="L66" s="49" t="str">
        <f>IF(AND(D29=0,D31=0),"El indicador no aplica",IF(AND(H27&gt;=95,H27&lt;=105,H29&gt;=90,H29&lt;=110,H31&gt;=90,H31&lt;=110),"OK",IF(ISBLANK(J28),"NO HA REGISTRADO LAS CAUSA, LOS RIESGOS Y EFECTOS",IF(ISTEXT(J28),"OK"))))</f>
        <v>OK</v>
      </c>
      <c r="M66" s="50"/>
      <c r="N66" s="50"/>
      <c r="O66" s="50"/>
      <c r="P66" s="51"/>
      <c r="Q66" s="20"/>
      <c r="R66" s="20"/>
      <c r="S66" s="20"/>
    </row>
    <row r="67" spans="1:19" ht="75.75" customHeight="1">
      <c r="A67" s="20"/>
      <c r="B67" s="20"/>
      <c r="C67" s="22" t="s">
        <v>53</v>
      </c>
      <c r="D67" s="49"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DEBERÁ REGISTRAR LAS CAUSAS A LAS VARIACIONES CON RESPECTO DEL INDICADOR Y SUS VARIABLES, ASÍ COMO EL RIESGO Y LAS ACCIONES</v>
      </c>
      <c r="E67" s="50"/>
      <c r="F67" s="50"/>
      <c r="G67" s="50"/>
      <c r="H67" s="50"/>
      <c r="I67" s="50"/>
      <c r="J67" s="50"/>
      <c r="K67" s="51"/>
      <c r="L67" s="49" t="str">
        <f>IF(AND(D39=0,D41=0),"El indicador no aplica",IF(AND(H37&gt;=95,H37&lt;=105,H39&gt;=90,H39&lt;=110,H41&gt;=90,H41&lt;=110),"OK",IF(ISBLANK(J38),"NO HA REGISTRADO LAS CAUSA, LOS RIESGOS Y EFECTOS",IF(ISTEXT(J38),"OK"))))</f>
        <v>OK</v>
      </c>
      <c r="M67" s="50"/>
      <c r="N67" s="50"/>
      <c r="O67" s="50"/>
      <c r="P67" s="51"/>
      <c r="Q67" s="20"/>
      <c r="R67" s="20"/>
      <c r="S67" s="20"/>
    </row>
    <row r="68" spans="1:19" ht="75.75" customHeight="1">
      <c r="A68" s="20"/>
      <c r="B68" s="20"/>
      <c r="C68" s="22" t="s">
        <v>54</v>
      </c>
      <c r="D68" s="49" t="str">
        <f>IF(D47=0,"EL INDICADOR NO APLICA",IF(AND(H47&gt;=95,H47&lt;=105,H49&gt;=90,H49&lt;=110,H51&gt;=90,H51&lt;=110),"EL INDICADOR SE ALCANZÓ DE ACUERDO A LO PROGRAMADO",IF(AND(H47&gt;=95,H47&lt;=105,OR(H49&lt;90,H49&gt;110,H51&lt;90,H51&gt;110)),"DEBERÁ REGISTRAR LAS CAUSAS A LAS VARIACIONES CON RESPECTO DEL INDICADOR Y SUS VARIABLES, ASÍ COMO EL RIESGO Y LAS ACCIONES",IF(AND(H47&lt;95,H49&gt;=90,H49&lt;=110,H51&gt;=90,H51&lt;=110),"DEBERÁ REGISTRAR LAS CAUSAS A LAS VARIACIONES CON RESPECTO DEL INDICADOR",IF(AND(H47&gt;105,H49&gt;=90,H49&lt;=110,H51&gt;=90,H51&lt;=110),"DEBERÁ REGISTRAR LAS CAUSA A LAS VARIACIONES CON RESPECTO DEL INDICADOR",IF(AND(H47&lt;95,OR(H49&lt;90,H49&gt;110,H51&lt;90,H51&gt;110)),"DEBERÁ REGISTRAR LAS CAUSAS A LAS VARIACIONES CON RESPECTO DEL INDICADOR Y SUS VARIABLES, ASÍ COMO EL RIESGO Y LAS ACCIONES",IF(AND(H47&gt;105,OR(H49&lt;90,H49&gt;110,H51&lt;90,H51&gt;110)),"DEBERÁ REGISTRAR LAS CAUSAS A LAS VARIACIONES CON RESPECTO DEL INDICADOR Y SUS VARIABLES, ASÍ COMO EL RIESGO Y LAS ACCIONES")))))))</f>
        <v>EL INDICADOR SE ALCANZÓ DE ACUERDO A LO PROGRAMADO</v>
      </c>
      <c r="E68" s="50"/>
      <c r="F68" s="50"/>
      <c r="G68" s="50"/>
      <c r="H68" s="50"/>
      <c r="I68" s="50"/>
      <c r="J68" s="50"/>
      <c r="K68" s="51"/>
      <c r="L68" s="49" t="str">
        <f>IF(AND(D49=0,D51=0),"El indicador no aplica",IF(AND(H47&gt;=95,H47&lt;=105,H49&gt;=90,H49&lt;=110,H51&gt;=90,H51&lt;=110),"OK",IF(ISBLANK(J48),"NO HA REGISTRADO LAS CAUSA, LOS RIESGOS Y EFECTOS",IF(ISTEXT(J48),"OK"))))</f>
        <v>OK</v>
      </c>
      <c r="M68" s="50"/>
      <c r="N68" s="50"/>
      <c r="O68" s="50"/>
      <c r="P68" s="51"/>
      <c r="Q68" s="20"/>
      <c r="R68" s="20"/>
      <c r="S68" s="20"/>
    </row>
    <row r="69" spans="1:19" ht="75.75" customHeight="1" thickBot="1">
      <c r="A69" s="20"/>
      <c r="B69" s="20"/>
      <c r="C69" s="23" t="s">
        <v>55</v>
      </c>
      <c r="D69" s="49" t="str">
        <f>IF(D57=0,"EL INDICADOR NO APLICA",IF(AND(H57&gt;=95,H57&lt;=105,H59&gt;=90,H59&lt;=110,H61&gt;=90,H61&lt;=110),"EL INDICADOR SE ALCANZÓ DE ACUERDO A LO PROGRAMADO",IF(AND(H57&gt;=95,H57&lt;=105,OR(H59&lt;90,H59&gt;110,H61&lt;90,H61&gt;110)),"DEBERÁ REGISTRAR LAS CAUSAS A LAS VARIACIONES CON RESPECTO DEL INDICADOR Y SUS VARIABLES, ASÍ COMO EL RIESGO Y LAS ACCIONES",IF(AND(H57&lt;95,H59&gt;=90,H59&lt;=110,H61&gt;=90,H61&lt;=110),"DEBERÁ REGISTRAR LAS CAUSAS A LAS VARIACIONES CON RESPECTO DEL INDICADOR",IF(AND(H57&gt;105,H59&gt;=90,H59&lt;=110,H61&gt;=90,H61&lt;=110),"DEBERÁ REGISTRAR LAS CAUSA A LAS VARIACIONES CON RESPECTO DEL INDICADOR",IF(AND(H57&lt;95,OR(H59&lt;90,H59&gt;110,H61&lt;90,H61&gt;110)),"DEBERÁ REGISTRAR LAS CAUSAS A LAS VARIACIONES CON RESPECTO DEL INDICADOR Y SUS VARIABLES, ASÍ COMO EL RIESGO Y LAS ACCIONES",IF(AND(H57&gt;105,OR(H59&lt;90,H59&gt;110,H61&lt;90,H61&gt;110)),"DEBERÁ REGISTRAR LAS CAUSAS A LAS VARIACIONES CON RESPECTO DEL INDICADOR Y SUS VARIABLES, ASÍ COMO EL RIESGO Y LAS ACCIONES")))))))</f>
        <v>DEBERÁ REGISTRAR LAS CAUSAS A LAS VARIACIONES CON RESPECTO DEL INDICADOR Y SUS VARIABLES, ASÍ COMO EL RIESGO Y LAS ACCIONES</v>
      </c>
      <c r="E69" s="50"/>
      <c r="F69" s="50"/>
      <c r="G69" s="50"/>
      <c r="H69" s="50"/>
      <c r="I69" s="50"/>
      <c r="J69" s="50"/>
      <c r="K69" s="51"/>
      <c r="L69" s="55" t="str">
        <f>IF(AND(D59=0,D61=0),"El indicador no aplica",IF(AND(H57&gt;=95,H57&lt;=105,H59&gt;=90,H59&lt;=110,H61&gt;=90,H61&lt;=110),"OK",IF(ISBLANK(J58),"NO HA REGISTRADO LAS CAUSA, LOS RIESGOS Y EFECTOS",IF(ISTEXT(J58),"OK"))))</f>
        <v>OK</v>
      </c>
      <c r="M69" s="56"/>
      <c r="N69" s="56"/>
      <c r="O69" s="56"/>
      <c r="P69" s="57"/>
      <c r="Q69" s="20"/>
      <c r="R69" s="20"/>
      <c r="S69" s="20"/>
    </row>
    <row r="70" spans="1:19" ht="106.5" customHeight="1">
      <c r="C70" s="126" t="s">
        <v>24</v>
      </c>
      <c r="D70" s="126"/>
      <c r="E70" s="126"/>
      <c r="F70" s="31" t="s">
        <v>68</v>
      </c>
      <c r="G70" s="31"/>
      <c r="H70" s="31"/>
      <c r="I70" s="31"/>
      <c r="J70" s="126" t="s">
        <v>25</v>
      </c>
      <c r="K70" s="126"/>
      <c r="L70" s="126"/>
      <c r="M70" s="126"/>
      <c r="N70" s="126"/>
      <c r="O70" s="126"/>
      <c r="P70" s="126"/>
      <c r="Q70" s="126"/>
      <c r="R70" s="126"/>
    </row>
    <row r="71" spans="1:19" ht="201" customHeight="1">
      <c r="C71" s="29" t="s">
        <v>63</v>
      </c>
      <c r="D71" s="29"/>
      <c r="E71" s="29"/>
      <c r="F71" s="29" t="s">
        <v>66</v>
      </c>
      <c r="G71" s="29"/>
      <c r="H71" s="29"/>
      <c r="I71" s="29"/>
      <c r="J71" s="29" t="s">
        <v>64</v>
      </c>
      <c r="K71" s="29"/>
      <c r="L71" s="29"/>
      <c r="M71" s="29"/>
      <c r="N71" s="29"/>
      <c r="O71" s="29"/>
      <c r="P71" s="29"/>
      <c r="Q71" s="29"/>
      <c r="R71" s="29"/>
    </row>
    <row r="72" spans="1:19" ht="76.5" customHeight="1">
      <c r="C72" s="58" t="s">
        <v>26</v>
      </c>
      <c r="D72" s="59"/>
      <c r="E72" s="59"/>
      <c r="F72" s="30" t="s">
        <v>67</v>
      </c>
      <c r="G72" s="30"/>
      <c r="H72" s="30"/>
      <c r="I72" s="30"/>
      <c r="J72" s="58" t="s">
        <v>27</v>
      </c>
      <c r="K72" s="59"/>
      <c r="L72" s="59"/>
      <c r="M72" s="59"/>
      <c r="N72" s="59"/>
      <c r="O72" s="59"/>
      <c r="P72" s="59"/>
      <c r="Q72" s="59"/>
      <c r="R72" s="59"/>
    </row>
    <row r="73" spans="1:19" ht="129.75" customHeight="1">
      <c r="B73" s="117" t="s">
        <v>28</v>
      </c>
      <c r="C73" s="118"/>
      <c r="D73" s="118"/>
      <c r="E73" s="118"/>
      <c r="F73" s="118"/>
      <c r="G73" s="118"/>
      <c r="H73" s="118"/>
      <c r="I73" s="118"/>
      <c r="J73" s="118"/>
      <c r="K73" s="118"/>
      <c r="L73" s="118"/>
      <c r="M73" s="118"/>
      <c r="N73" s="118"/>
      <c r="O73" s="118"/>
      <c r="P73" s="118"/>
      <c r="Q73" s="118"/>
      <c r="R73" s="118"/>
    </row>
  </sheetData>
  <sheetProtection selectLockedCells="1"/>
  <dataConsolidate/>
  <mergeCells count="202">
    <mergeCell ref="F54:I54"/>
    <mergeCell ref="J54:S56"/>
    <mergeCell ref="F55:G55"/>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H46:I46"/>
    <mergeCell ref="J38:S38"/>
    <mergeCell ref="J30:S30"/>
    <mergeCell ref="J32:S32"/>
    <mergeCell ref="H29:I30"/>
    <mergeCell ref="J44:S46"/>
    <mergeCell ref="F45:G45"/>
    <mergeCell ref="H45:I45"/>
    <mergeCell ref="F46:G46"/>
    <mergeCell ref="C39:C40"/>
    <mergeCell ref="D39:D40"/>
    <mergeCell ref="F39:G40"/>
    <mergeCell ref="H39:I40"/>
    <mergeCell ref="J40:S40"/>
    <mergeCell ref="J41:S41"/>
    <mergeCell ref="F41:G42"/>
    <mergeCell ref="H41:I42"/>
    <mergeCell ref="J42:S42"/>
    <mergeCell ref="J39:S39"/>
    <mergeCell ref="A17:A22"/>
    <mergeCell ref="A24:A26"/>
    <mergeCell ref="E39:E40"/>
    <mergeCell ref="B41:B42"/>
    <mergeCell ref="C41:C42"/>
    <mergeCell ref="D41:D42"/>
    <mergeCell ref="E41:E42"/>
    <mergeCell ref="A27:A32"/>
    <mergeCell ref="B37:B38"/>
    <mergeCell ref="C37:C38"/>
    <mergeCell ref="D37:D38"/>
    <mergeCell ref="E37:E38"/>
    <mergeCell ref="B17:B18"/>
    <mergeCell ref="B19:B20"/>
    <mergeCell ref="C19:C20"/>
    <mergeCell ref="D19:D20"/>
    <mergeCell ref="C17:C18"/>
    <mergeCell ref="D17:D18"/>
    <mergeCell ref="E17:E18"/>
    <mergeCell ref="B24:C26"/>
    <mergeCell ref="D24:E24"/>
    <mergeCell ref="E19:E20"/>
    <mergeCell ref="J70:R70"/>
    <mergeCell ref="C71:E71"/>
    <mergeCell ref="J71:R71"/>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B39:B40"/>
    <mergeCell ref="A37:A42"/>
    <mergeCell ref="C49:C50"/>
    <mergeCell ref="F56:G56"/>
    <mergeCell ref="D65:K65"/>
    <mergeCell ref="D64:K64"/>
    <mergeCell ref="H55:I55"/>
    <mergeCell ref="J72:R72"/>
    <mergeCell ref="B73:R73"/>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H56:I56"/>
    <mergeCell ref="C70:E70"/>
    <mergeCell ref="E2:M2"/>
    <mergeCell ref="D5:N5"/>
    <mergeCell ref="M8:S8"/>
    <mergeCell ref="D9:J9"/>
    <mergeCell ref="A14:A16"/>
    <mergeCell ref="B14:C16"/>
    <mergeCell ref="D14:E14"/>
    <mergeCell ref="F14:I14"/>
    <mergeCell ref="J14:S16"/>
    <mergeCell ref="F15:G15"/>
    <mergeCell ref="Q11:S13"/>
    <mergeCell ref="N11:P13"/>
    <mergeCell ref="E4:M4"/>
    <mergeCell ref="J19:S19"/>
    <mergeCell ref="J22:S22"/>
    <mergeCell ref="H15:I15"/>
    <mergeCell ref="F16:G16"/>
    <mergeCell ref="H16:I16"/>
    <mergeCell ref="J18:S18"/>
    <mergeCell ref="J20:S20"/>
    <mergeCell ref="F19:G20"/>
    <mergeCell ref="H19:I20"/>
    <mergeCell ref="J21:S21"/>
    <mergeCell ref="J17:S17"/>
    <mergeCell ref="J24:S26"/>
    <mergeCell ref="F25:G25"/>
    <mergeCell ref="H25:I25"/>
    <mergeCell ref="F26:G26"/>
    <mergeCell ref="H26:I26"/>
    <mergeCell ref="J37:S37"/>
    <mergeCell ref="B29:B30"/>
    <mergeCell ref="B31:B32"/>
    <mergeCell ref="C29:C30"/>
    <mergeCell ref="E29:E30"/>
    <mergeCell ref="J31:S31"/>
    <mergeCell ref="J28:S28"/>
    <mergeCell ref="D29:D30"/>
    <mergeCell ref="C31:C32"/>
    <mergeCell ref="D31:D32"/>
    <mergeCell ref="E31:E32"/>
    <mergeCell ref="H37:I38"/>
    <mergeCell ref="F37:G38"/>
    <mergeCell ref="J27:S27"/>
    <mergeCell ref="H31:I32"/>
    <mergeCell ref="J29:S29"/>
    <mergeCell ref="F29:G30"/>
    <mergeCell ref="F31:G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B51:B52"/>
    <mergeCell ref="D54:E54"/>
    <mergeCell ref="F71:I71"/>
    <mergeCell ref="F72:I72"/>
    <mergeCell ref="F70:I70"/>
    <mergeCell ref="F59:G60"/>
    <mergeCell ref="H59:I60"/>
    <mergeCell ref="J60:S60"/>
    <mergeCell ref="D59:D60"/>
    <mergeCell ref="E59:E60"/>
    <mergeCell ref="A63:S63"/>
    <mergeCell ref="A57:A62"/>
    <mergeCell ref="J57:S57"/>
    <mergeCell ref="J59:S59"/>
    <mergeCell ref="J62:S62"/>
    <mergeCell ref="D66:K66"/>
    <mergeCell ref="D67:K67"/>
    <mergeCell ref="D68:K68"/>
    <mergeCell ref="D69:K69"/>
    <mergeCell ref="L64:P64"/>
    <mergeCell ref="L65:P65"/>
    <mergeCell ref="L66:P66"/>
    <mergeCell ref="L67:P67"/>
    <mergeCell ref="L68:P68"/>
    <mergeCell ref="L69:P69"/>
    <mergeCell ref="C72:E72"/>
  </mergeCells>
  <dataValidations disablePrompts="1" count="1">
    <dataValidation type="textLength" allowBlank="1" showInputMessage="1" showErrorMessage="1" errorTitle="ERROR" error="EXPLICACIÓN INSUFICIENTE" prompt="LA EXPLICACIONES DE LAS  CAUSAS A LAS VARIACIONES DEBERÁ SER SUFICIENTE" sqref="U18">
      <formula1>50</formula1>
      <formula2>1500</formula2>
    </dataValidation>
  </dataValidation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2018-05-04T16:28:52Z</cp:lastPrinted>
  <dcterms:created xsi:type="dcterms:W3CDTF">2016-12-09T18:35:27Z</dcterms:created>
  <dcterms:modified xsi:type="dcterms:W3CDTF">2018-10-08T17:17:17Z</dcterms:modified>
</cp:coreProperties>
</file>