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codeName="ThisWorkbook"/>
  <bookViews>
    <workbookView xWindow="285" yWindow="-30" windowWidth="23835" windowHeight="10500"/>
  </bookViews>
  <sheets>
    <sheet name="CONCENTRADO E023" sheetId="1" r:id="rId1"/>
  </sheets>
  <definedNames>
    <definedName name="_xlnm._FilterDatabase" localSheetId="0" hidden="1">'CONCENTRADO E023'!#REF!</definedName>
    <definedName name="_xlnm.Print_Area" localSheetId="0">'CONCENTRADO E023'!$A$1:$S$161</definedName>
    <definedName name="_xlnm.Print_Titles" localSheetId="0">'CONCENTRADO E023'!$1:$13</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D149" i="1"/>
  <c r="D121" l="1"/>
  <c r="L155"/>
  <c r="L157"/>
  <c r="D117"/>
  <c r="D155" s="1"/>
  <c r="E121"/>
  <c r="E117" s="1"/>
  <c r="F117" s="1"/>
  <c r="H119"/>
  <c r="D137"/>
  <c r="D157" s="1"/>
  <c r="D127"/>
  <c r="E127"/>
  <c r="F127" s="1"/>
  <c r="H127"/>
  <c r="L156" s="1"/>
  <c r="H131"/>
  <c r="H129"/>
  <c r="D156"/>
  <c r="E137"/>
  <c r="H139"/>
  <c r="H141"/>
  <c r="D27"/>
  <c r="F31"/>
  <c r="E27"/>
  <c r="H31"/>
  <c r="H29"/>
  <c r="E17"/>
  <c r="D17"/>
  <c r="H19"/>
  <c r="H21"/>
  <c r="E81"/>
  <c r="F81" s="1"/>
  <c r="F141"/>
  <c r="F139"/>
  <c r="F131"/>
  <c r="F129"/>
  <c r="F121"/>
  <c r="F119"/>
  <c r="H111"/>
  <c r="F111"/>
  <c r="H109"/>
  <c r="F109"/>
  <c r="D107"/>
  <c r="H107" s="1"/>
  <c r="L154" s="1"/>
  <c r="E107"/>
  <c r="H101"/>
  <c r="F101"/>
  <c r="H99"/>
  <c r="F99"/>
  <c r="D97"/>
  <c r="H97" s="1"/>
  <c r="E97"/>
  <c r="H91"/>
  <c r="F91"/>
  <c r="H89"/>
  <c r="F89"/>
  <c r="D87"/>
  <c r="E87"/>
  <c r="H79"/>
  <c r="F79"/>
  <c r="D77"/>
  <c r="H71"/>
  <c r="F71"/>
  <c r="H69"/>
  <c r="F69"/>
  <c r="D67"/>
  <c r="H67" s="1"/>
  <c r="L150" s="1"/>
  <c r="E67"/>
  <c r="E47"/>
  <c r="F47" s="1"/>
  <c r="D47"/>
  <c r="F51"/>
  <c r="H51"/>
  <c r="H61"/>
  <c r="F61"/>
  <c r="H59"/>
  <c r="F59"/>
  <c r="E57"/>
  <c r="D57"/>
  <c r="H49"/>
  <c r="F49"/>
  <c r="H41"/>
  <c r="F41"/>
  <c r="H39"/>
  <c r="F39"/>
  <c r="E37"/>
  <c r="H37" s="1"/>
  <c r="L147" s="1"/>
  <c r="D37"/>
  <c r="F29"/>
  <c r="F21"/>
  <c r="F19"/>
  <c r="H137" l="1"/>
  <c r="F137"/>
  <c r="D154"/>
  <c r="F107"/>
  <c r="L153"/>
  <c r="D153"/>
  <c r="F97"/>
  <c r="F87"/>
  <c r="H87"/>
  <c r="L152" s="1"/>
  <c r="H81"/>
  <c r="E77"/>
  <c r="H77" s="1"/>
  <c r="D150"/>
  <c r="F67"/>
  <c r="F57"/>
  <c r="H57"/>
  <c r="L149" s="1"/>
  <c r="H47"/>
  <c r="L148" s="1"/>
  <c r="D147"/>
  <c r="F37"/>
  <c r="H121"/>
  <c r="H117"/>
  <c r="H27"/>
  <c r="L146" s="1"/>
  <c r="F27"/>
  <c r="H17"/>
  <c r="L145" s="1"/>
  <c r="F17"/>
  <c r="D152" l="1"/>
  <c r="L151"/>
  <c r="D151"/>
  <c r="F77"/>
  <c r="D148"/>
  <c r="D146"/>
  <c r="D145"/>
</calcChain>
</file>

<file path=xl/sharedStrings.xml><?xml version="1.0" encoding="utf-8"?>
<sst xmlns="http://schemas.openxmlformats.org/spreadsheetml/2006/main" count="344" uniqueCount="115">
  <si>
    <t>COMISION COORDINADORA DE INSTITUTOS NACIONALES DE SALUD</t>
  </si>
  <si>
    <t>Y HOSPITALES DE ALTA ESPECIALIDAD</t>
  </si>
  <si>
    <t>MATRIZ DE INDICADORES PARA RESULTADOS (MIR)</t>
  </si>
  <si>
    <t>Coordinación de Proyectos Estratégicos</t>
  </si>
  <si>
    <t>Clave entidad/unidad:</t>
  </si>
  <si>
    <t>Entidad/unidad:</t>
  </si>
  <si>
    <t>No.
de 
Ind.</t>
  </si>
  <si>
    <t>DEFINICION DEL INDICADOR</t>
  </si>
  <si>
    <t>META</t>
  </si>
  <si>
    <t>VARIACIÓN</t>
  </si>
  <si>
    <t>EXPLICACIÓN DE VARIACIONES</t>
  </si>
  <si>
    <t>ORIGINAL</t>
  </si>
  <si>
    <t>ALCANZADO</t>
  </si>
  <si>
    <t>ABSOLUTA</t>
  </si>
  <si>
    <t>%</t>
  </si>
  <si>
    <t>(1)</t>
  </si>
  <si>
    <t>(2)</t>
  </si>
  <si>
    <t>(2) - (1)</t>
  </si>
  <si>
    <t>(2/1) X 100</t>
  </si>
  <si>
    <t>INDICADOR</t>
  </si>
  <si>
    <t xml:space="preserve">VARIABLE 1 </t>
  </si>
  <si>
    <t>VARIABLE 2</t>
  </si>
  <si>
    <t>ELABORÓ</t>
  </si>
  <si>
    <t>AUTORIZÓ</t>
  </si>
  <si>
    <t>TITULAR DE PLANEACIÓN (NOMBRE Y FIRMA)</t>
  </si>
  <si>
    <t xml:space="preserve">TITULAR DE ÁREA SUSTANTIVA (NOMBRE Y FIRMA)
</t>
  </si>
  <si>
    <t>NOTA: FAVOR DE ENVIAR ESTE FORMATO EN EXCEL Y ESCANEADO AL MOMENTO DE SU ENTREGA A LA CCINSHAE Y
RUBRICAR CADA UNA DE LAS HOJAS</t>
  </si>
  <si>
    <t>ACCIONES PARA LOGRAR LA REGULARIZACIÓN (VERIFICABLES O AUDITABLES) EN EL CUMPLIMIENTO DE METAS 3/ 4/</t>
  </si>
  <si>
    <t xml:space="preserve">CAUSA DE LAS VARIACIONES EN LOS RESULTADOS OBTENIDOS EN EL INDICADOR Y SUS VARIABLES RESPECTO A SU PROGRAMACIÓN ORIGINAL 1/ 4/ </t>
  </si>
  <si>
    <t xml:space="preserve">RIESGOS PARA LA POBLACIÓN QUE ATIENDE EL PROGRAMA O LA INSTITUCIÓN 2/ 4/ </t>
  </si>
  <si>
    <t xml:space="preserve">ACCIONES PARA LOGRAR LA REGULARIZACIÓN (VERIFICABLES O AUDITABLES) EN EL CUMPLIMIENTO DE METAS 3/ 4/ </t>
  </si>
  <si>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 xml:space="preserve">                     
 ES INDISPENSABLE QUE EN TODOS LOS CASOS QUE CORRESPONDA SE ANOTEN LAS MEDIDAS CORRECTIVAS COMPROMETIDAS POR LA INSTITUCIÓN.</t>
    </r>
  </si>
  <si>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 xml:space="preserve">              
ES INDISPENSABLE QUE EN TODOS LOS CASOS QUE CORRESPONDA SE ANOTEN LAS MEDIDAS CORRECTIVAS COMPROMETIDAS POR LA INSTITUCIÓN.</t>
    </r>
  </si>
  <si>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ES INDISPENSABLE QUE EN TODOS LOS CASOS QUE CORRESPONDA SE ANOTEN LAS MEDIDAS CORRECTIVAS COMPROMETIDAS POR LA INSTITUCIÓN.</t>
    </r>
  </si>
  <si>
    <t xml:space="preserve">RIESGOS PARA LA POBLACIÓN QUE ATIENDE EL PROGRAMA O LA INSTITUCIÓN ASOCIADOS A LA VARIACIÓN 2/ 4/ </t>
  </si>
  <si>
    <t>PP:   E023</t>
  </si>
  <si>
    <t>"ATENCIÓN A LA SALUD"</t>
  </si>
  <si>
    <t>Porcentaje de pacientes referidos por instituciones públicas de salud a los que se les apertura expediente clínico institucional
FÓRMULA: VARIABLE1 / VARIABLE2 X 100</t>
  </si>
  <si>
    <t xml:space="preserve">Número de pacientes que han sido referidos por instituciones públicas de salud a los cuales se les apertura expediente clínico institucional en el periodo de evaluación </t>
  </si>
  <si>
    <t>Porcentaje de egresos hospitalarios por mejoría y curación
FÓRMULA: VARIABLE1 / VARIABLE2 X 100</t>
  </si>
  <si>
    <t xml:space="preserve">Número de egresos hospitalarios por mejoría y curación </t>
  </si>
  <si>
    <t>Porcentaje de usuarios con percepción de 
satisfacción de la calidad de la atención médica ambulatoria recibida superior a 80 puntos  
FÓRMULA: VARIABLE1 / VARIABLE2 X 100</t>
  </si>
  <si>
    <t xml:space="preserve">Número de usuarios en atención ambulatoria que manifestaron una calificación de percepción 
de satisfacción de la calidad de la atención recibida superior a 80 puntos </t>
  </si>
  <si>
    <t>Porcentaje de sesiones de rehabilitación especializadas realizadas respecto al total realizado
FÓRMULA: VARIABLE1 / VARIABLE2 X 100</t>
  </si>
  <si>
    <t>Número de sesiones de rehabilitación especializadas realizadas</t>
  </si>
  <si>
    <t>Porcentaje de procedimientos diagnósticos de alta especialidad realizados
FÓRMULA: VARIABLE1 / VARIABLE2 X 100</t>
  </si>
  <si>
    <t xml:space="preserve">Número de procedimientos diagnósticos ambulatorios realizados considerados de alta especialidad por la institución </t>
  </si>
  <si>
    <t>Porcentaje de procedimientos terapéuticos ambulatorios de alta especialidad realizados
FÓRMULA: VARIABLE1 / VARIABLE2 X 100</t>
  </si>
  <si>
    <t xml:space="preserve">Número de procedimientos terapéuticos ambulatorios realizados considerados de alta especialidad por la institución </t>
  </si>
  <si>
    <t>Porcentaje de usuarios con percepción de 
satisfacción de la calidad de la atención médica hospitalaria recibida superior a 80 puntos
FÓRMULA: VARIABLE1 / VARIABLE2 X 100</t>
  </si>
  <si>
    <t xml:space="preserve">Número de usuarios en atención hospitalaria que manifestaron una calificación de percepción de satisfacción de la calidad de la atención recibida superior a 80 puntos </t>
  </si>
  <si>
    <t>Porcentaje  de expedientes clínicos revisados aprobados conforme a la NOM SSA 004
FÓRMULA: VARIABLE1 / VARIABLE2 X 100</t>
  </si>
  <si>
    <t xml:space="preserve">Número de expedientes clínicos revisados que cumplen con los criterios de la NOM SSA 004 </t>
  </si>
  <si>
    <t>Porcentaje de ocupación hospitalaria
FÓRMULA: VARIABLE1 / VARIABLE2 X 100</t>
  </si>
  <si>
    <t xml:space="preserve">Promedio de días estancia 
FÓRMULA: VARIABLE1 / VARIABLE2 </t>
  </si>
  <si>
    <t xml:space="preserve">Número de días estancia
</t>
  </si>
  <si>
    <t xml:space="preserve">Total de egresos hospitalarios
</t>
  </si>
  <si>
    <t>Proporción de consultas de primera vez respecto a preconsultas
FÓRMULA: VARIABLE1 / VARIABLE2 X 100</t>
  </si>
  <si>
    <t xml:space="preserve">Número de consultas de primera vez otorgadas en el periodo </t>
  </si>
  <si>
    <t>Tasa de infección nosocomial (por mil días de estancia hospitalaria)
FÓRMULA: VARIABLE1 / VARIABLE2 X 1000</t>
  </si>
  <si>
    <t xml:space="preserve">Número de episodios de infecciones nosocomiales registrados en el periodo 
de reporte </t>
  </si>
  <si>
    <t xml:space="preserve">Total de pacientes a los cuales se les apertura expediente clínico en el periodo de evaluación 
</t>
  </si>
  <si>
    <t xml:space="preserve">Total de egresos hospitalarios </t>
  </si>
  <si>
    <t xml:space="preserve">Total de usuarios en atención ambulatoria encuestados
</t>
  </si>
  <si>
    <t xml:space="preserve">Total de sesiones de rehabilitación realizadas </t>
  </si>
  <si>
    <t xml:space="preserve">Total de procedimientos diagnósticos ambulatorios realizados </t>
  </si>
  <si>
    <t xml:space="preserve">Total de procedimientos terapéuticos ambulatorios realizados </t>
  </si>
  <si>
    <t>Eficacia en el otorgamiento de consulta 
programada (primera vez, subsecuente, preconsulta, urgencias) 
FÓRMULA: VARIABLE1 / VARIABLE2 X 100</t>
  </si>
  <si>
    <t xml:space="preserve">Número de consultas realizadas 
(primera vez, subsecuente,  
preconsulta, urgencias) </t>
  </si>
  <si>
    <t>Número de consultas programadas (primera vez, subsecuente, preconsulta, urgencias)</t>
  </si>
  <si>
    <t xml:space="preserve">Total de usuarios en atención hospitalaria encuestados
</t>
  </si>
  <si>
    <t xml:space="preserve">Total de expedientes revisados por el Comité del expediente clínico institucional </t>
  </si>
  <si>
    <t xml:space="preserve">Número de días cama durante el período </t>
  </si>
  <si>
    <t xml:space="preserve">Número de preconsultas otorgadas en el periodo </t>
  </si>
  <si>
    <t xml:space="preserve">Total de días estancia en el periodo de reporte </t>
  </si>
  <si>
    <t>VALIDADOR</t>
  </si>
  <si>
    <t>OBSERVACIÓN DE LAS EXPLICACIONES</t>
  </si>
  <si>
    <t xml:space="preserve">CALIFICACIÓN </t>
  </si>
  <si>
    <t>INDICADOR 5</t>
  </si>
  <si>
    <t>INDICADOR 9</t>
  </si>
  <si>
    <t>INDICADOR 14</t>
  </si>
  <si>
    <t>INDICADOR 1</t>
  </si>
  <si>
    <t>INDICADOR 2</t>
  </si>
  <si>
    <t>INDICADOR 3</t>
  </si>
  <si>
    <t>INDICADOR 4</t>
  </si>
  <si>
    <t>INDICADOR 6</t>
  </si>
  <si>
    <t>INDICADOR 7</t>
  </si>
  <si>
    <t>INDICADOR 8</t>
  </si>
  <si>
    <t>INDICADOR 11</t>
  </si>
  <si>
    <t>INDICADOR 12</t>
  </si>
  <si>
    <t>INDICADOR 13</t>
  </si>
  <si>
    <t xml:space="preserve">        EVALUACIÓN DE CUMPLIMIENTO DE METAS PERÍODO ENERO - SEPTIEMBRE 2018</t>
  </si>
  <si>
    <t>CARDIOLOGÍA</t>
  </si>
  <si>
    <t>INSTITUTO NACIONAL DE CARDIOLOGÍA IGNACIO CHÁVEZ</t>
  </si>
  <si>
    <t>Número de días paciente durante el período</t>
  </si>
  <si>
    <t>No se identifica riesgo, ya que se mantiene el monitoreo de los procedimientos terapéuticos, con la finalidad de mejorar la información en los periodos subsecuentes para su reporte oportuno.</t>
  </si>
  <si>
    <t>No existe riesgo ya que es mayor el número de egresos por mejoría, aún cuando se han egresado menos pacientes con respecto a lo programado.</t>
  </si>
  <si>
    <t>El Indicador se alcanzó de acuerdo a lo programado.</t>
  </si>
  <si>
    <t xml:space="preserve">Se alcanzó el indicador de acuerdo a lo programado. </t>
  </si>
  <si>
    <t>MTRA. LUCIA RÍOS NÚÑEZ</t>
  </si>
  <si>
    <t>DR. JORGE GASPAR HERNÁNDEZ</t>
  </si>
  <si>
    <t>Al cierre del tercer trimestre se obtuvo el 37.2% de pacientes referidos por instituciones públicas de salud a los que se les aperturó expediente clínico con 1,287 de un total de 3,460; la programación fue del 26.3% con 1,095 pacientes referidos con posible apertura de expediente de un total de 4,167.  Con el resultado obtenido se observa el crecimiento de la población que se presenta con referencia médica de algún Hospital General de Segundo Nivel, Hospital de Alta Especialidad o Institutos Nacionales de Salud, en la que se especifíque que el solicitante padece una enfermedad del corazón. El apego al cumplimiento de estos requisitos ha tenido un efecto en la variable 2, observándose una disminución en el total de apertura de expedientes.  El cumplimiento de meta alcanzado fue del 141.4% señalando un semáforo de color rojo conforme al criterio de la SHCP.</t>
  </si>
  <si>
    <t>No se registra riesgo ya que se ha proporcionado atención médica especializada a la población referida de instituciones públicas, a los cuales en algunos casos, se les ha aperturado expediente como paciente del instituto.</t>
  </si>
  <si>
    <t>Al cierre del tercer trimestre se alcanzó 92.3% de egresos por mejoría con 3,654 de un total de 3,959 egresos; la programación fue del 87.0% con 3,719 egresos por mejoría de 4,275 egresos. Es importante mencionar que los procedimientos terapéuticos por hemodinámica presentan un menor riesgo a los pacientes que reciben este tratamiento, lo cual les permite una recuperación más rápida.  
El cumplimiento que se alcanzó fue del 106.1%, señalando un semáforo de color amarillo conforme al criterio de la SHCP.</t>
  </si>
  <si>
    <t>Al concluir el tercer trimestre se alcanzó el 94.0% con 1,175 usuarios con percepción satisfactoria de la calidad en la atención médica ambulatoria de un total de 1,250 usuarios encuestados; la programación fue del 90.5% con 1,281 usuarios posiblemente satisfechos de un total de 1,415 a encuestar. El nivel de satisfacción, con respecto a la atención médica ambulatoria recibida se ha mantenido, de acuerdo con lo manifestado por los usuarios encuestados. 
El cumplimiento obtenido fue del 103.9% situando al indicador en semáforo en color verde conforme al criterio de la SHCP.</t>
  </si>
  <si>
    <t>No existe riesgo, ya que se lleva a cabo la debida valoración de los pacientes atendidos en consulta de primera vez en el Servicio de Rehabilitación Cardiaca, para su aceptación e incorporación al Programa Integral de Actividades, con el objetivo de mejorar su calidad de vida que les permita reincorporarse a su vida cotidiana y productiva.</t>
  </si>
  <si>
    <t>Al cierre del tercer trimestre se obtuo el 20.9% de procedimientos diagnósticos de gabinete de alta especialidad con 8,999 de un total de 43,064 estudios de gabinete a pacientes ambulatorios; la programación fue de 20.5% con 8,405 procedimientos de alta especialidad de un total de 41,000 estudios de gabinete ambulatorios. Cabe destacar que el diagnóstico por imagen permite identificar las necesidades de atención médica de cada paciente.
El cumplimiento que se alcanza es de 102.0% por lo que el semafóro señala color verde conforme a los criterios de la SHCP.</t>
  </si>
  <si>
    <t xml:space="preserve">Al cierre del tercer trimestre, se obtuvo el 100.0% de procedimientos terapéuticos ambulatorios de alta especialidad realizados con 127, siendo este mismo número el total de procedimientos terapéuticos realizados por hemodinámica vía radial.  La programación fue del 100.0% con 188 procedimientos terapéuticos. Cabe mencionar, que no se contaba con antecedentes que permitieran llevar a cabo la programación de este indicador, por lo que se mantendrá el monitoreo de los procedimientos, a efecto de mejorar la información subsecuente. 
El cumplimiento que se alcanzó fue del 100.0% señalando un semáforo de color verde conforme al criterio de la SHCP.  </t>
  </si>
  <si>
    <t>Al cierre del tercer trimestre se obtuvo el 97.0% de eficacia en el otorgamiento de consulta programada con 95,206 consultas realizadas de 98,194;  la programación fue de 99.5% para realizarse 97,703 consultas. Es importante mencionar que la aceptación de pacientes en el servicio de consulta externa se lleva a cabo en apego a los requisitos solicitados a la población que demanda atención de primera vez, a su vez, el usuario debe ser referido por alguna institución de salud pública. 
El cumplimiento de meta alcanzado fue del 97.5% señalando un semáforo en color verde conforme al criterio de la SHCP.</t>
  </si>
  <si>
    <t>Al cierre del tercer trimestre se alcanzó 89.6% de usuarios con percepción de satisfacción de la calidad de la atención médica hospitalaria recibida superior a 80 puntos con 1,125 usuarios satisfechos, de 1,256 encuestados; la programación fue del 90.0% con 1,098 usuarios a satisfacer de 1,220 a encuestar. Cabe mencionar que la Unidad de Calidad implementó estrategías con la participación de un equipo coordinado por personal de trabajo social para la aplicación de encuestas en algunos de los servicios, así como el reforzamiento en el servicio de unidad coronaria, elevando con ello su número. Lo anterior, permite conocer la percepción de los usuarios y posibilita la mejora en la calidad de la atención médica.
El cumplimiento alcanzado fue del 99.6 % señalando un semafóro de color verde conforme al criterio de la SHCP.</t>
  </si>
  <si>
    <t xml:space="preserve">Al cierre del tercer trimestre se obtuvo el 82.9% de expedientes clínicos que cumplen con los criterios de la NOM SSA 004 con 213 aprobados de 257 revisados; la programación fue del 84.0% con 178 a cumplir con la norma de 212 expedientes a revisar. Cabe mencionar que a esta actividad se le da un seguimiento constante, debido a la importancia que revierte el cumplimiento de la normatividad.
El cumplimiento alcanzado fue del 98.7% que de acuerdo al criterio de la SHCP, el semáforo se situa en color verde. </t>
  </si>
  <si>
    <t>Se mantiene un monitoreo constante del proceso de evaluación de los expedientes clínicos que contemplen el debido cumplimento de la documentación de las actividades clínicas realizadas a los pacientes.</t>
  </si>
  <si>
    <t>Al cierre del tercer trimestre se obtuvo un promedio de 10.4 días estancia con 41,054 días y 3,959 egresos hospitalarios, el promedio programado fue de 10.2 días estancia con 43,666 días y 4,275 egresos. Es importante mencionar que por la complejidad de las patologías que presentan los pacientes, principalmente los de alto riesgo requieren de cuidados críticos, lo que deriva en una mayor estancia hospitalaria. 
El cumplimiento alcanzado fue del 102.0% situando al indicador en semáforo de color verde conforme al criterio de la SHCP.</t>
  </si>
  <si>
    <t>Al cierre del tercer trimestre se obtuvo una tasa de infección nosocomial de 4.8 por mil días estancia con 196 episodios y 41,054 días estancia; la programación fue de 5.0 con 218 episodios y 43,666 días estancia. El resultado obtenido muestra el cumplimiento de las acciones establecidas en el Programa de Calidad y Seguridad del Paciente, en el cual se incluyen los programas "Prevención y control de infecciones" así como el "Programa efectivo de higiene de manos". 
El cumplimiento de meta que se alcanzó fue del 96.0% señalando un semáforo de color verde conforme al criterio de la SHCP.</t>
  </si>
  <si>
    <t>Al concluir el cierre del tercer trimestre se alcanzó el 76.3% de sesiones de rehabilitación realizadas con 8,133 de un total de 10,663 sesiones; la programación fue del 81.5% con 9,105 sesiones especializadas de un total de 11,172. Es importante mencionar que el apego al Programa Integral de Rehabilitación Cardiaca permite a los pacientes la integración a sus actividades de manera más rápida, disminuyendo con ello el número de sesiones. 
El cumplimiento que se alcanzó fue del 92.6% señalando un semáforo de color amarillo conforme al criterio de la SHCP.</t>
  </si>
</sst>
</file>

<file path=xl/styles.xml><?xml version="1.0" encoding="utf-8"?>
<styleSheet xmlns="http://schemas.openxmlformats.org/spreadsheetml/2006/main">
  <numFmts count="1">
    <numFmt numFmtId="164" formatCode="#,##0.0"/>
  </numFmts>
  <fonts count="27">
    <font>
      <sz val="11"/>
      <color theme="1"/>
      <name val="Calibri"/>
      <family val="2"/>
      <scheme val="minor"/>
    </font>
    <font>
      <b/>
      <sz val="14"/>
      <name val="Arial"/>
      <family val="2"/>
    </font>
    <font>
      <b/>
      <sz val="11"/>
      <name val="Arial"/>
      <family val="2"/>
    </font>
    <font>
      <b/>
      <sz val="18"/>
      <name val="Arial"/>
      <family val="2"/>
    </font>
    <font>
      <b/>
      <sz val="16"/>
      <name val="Arial"/>
      <family val="2"/>
    </font>
    <font>
      <b/>
      <sz val="10"/>
      <name val="Arial"/>
      <family val="2"/>
    </font>
    <font>
      <sz val="10"/>
      <name val="Arial"/>
      <family val="2"/>
    </font>
    <font>
      <b/>
      <sz val="14"/>
      <color theme="1"/>
      <name val="Calibri"/>
      <family val="2"/>
      <scheme val="minor"/>
    </font>
    <font>
      <b/>
      <sz val="22"/>
      <color theme="1"/>
      <name val="Calibri"/>
      <family val="2"/>
      <scheme val="minor"/>
    </font>
    <font>
      <b/>
      <sz val="24"/>
      <color theme="1"/>
      <name val="Calibri"/>
      <family val="2"/>
      <scheme val="minor"/>
    </font>
    <font>
      <sz val="16"/>
      <name val="Arial"/>
      <family val="2"/>
    </font>
    <font>
      <b/>
      <i/>
      <sz val="18"/>
      <name val="Arial"/>
      <family val="2"/>
    </font>
    <font>
      <sz val="24"/>
      <color theme="1"/>
      <name val="Calibri"/>
      <family val="2"/>
      <scheme val="minor"/>
    </font>
    <font>
      <b/>
      <sz val="26"/>
      <color theme="1"/>
      <name val="Calibri"/>
      <family val="2"/>
      <scheme val="minor"/>
    </font>
    <font>
      <b/>
      <sz val="22"/>
      <name val="Arial"/>
      <family val="2"/>
    </font>
    <font>
      <b/>
      <i/>
      <u/>
      <sz val="22"/>
      <name val="Arial"/>
      <family val="2"/>
    </font>
    <font>
      <sz val="22"/>
      <color theme="1"/>
      <name val="Calibri"/>
      <family val="2"/>
      <scheme val="minor"/>
    </font>
    <font>
      <b/>
      <sz val="26"/>
      <name val="Arial"/>
      <family val="2"/>
    </font>
    <font>
      <b/>
      <i/>
      <sz val="26"/>
      <color theme="1"/>
      <name val="Calibri"/>
      <family val="2"/>
      <scheme val="minor"/>
    </font>
    <font>
      <b/>
      <sz val="26"/>
      <color theme="1"/>
      <name val="Arial"/>
      <family val="2"/>
    </font>
    <font>
      <sz val="36"/>
      <color theme="1"/>
      <name val="Calibri"/>
      <family val="2"/>
      <scheme val="minor"/>
    </font>
    <font>
      <sz val="48"/>
      <color theme="1"/>
      <name val="Calibri"/>
      <family val="2"/>
      <scheme val="minor"/>
    </font>
    <font>
      <b/>
      <sz val="28"/>
      <name val="Arial"/>
      <family val="2"/>
    </font>
    <font>
      <sz val="18"/>
      <name val="Arial"/>
      <family val="2"/>
    </font>
    <font>
      <sz val="18"/>
      <color theme="1"/>
      <name val="Calibri"/>
      <family val="2"/>
      <scheme val="minor"/>
    </font>
    <font>
      <b/>
      <sz val="24"/>
      <color rgb="FF0000FF"/>
      <name val="Calibri"/>
      <family val="2"/>
      <scheme val="minor"/>
    </font>
    <font>
      <sz val="24"/>
      <name val="Calibri"/>
      <family val="2"/>
      <scheme val="minor"/>
    </font>
  </fonts>
  <fills count="9">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rgb="FF00FFFF"/>
        <bgColor indexed="64"/>
      </patternFill>
    </fill>
    <fill>
      <patternFill patternType="solid">
        <fgColor rgb="FFFFFF00"/>
        <bgColor indexed="64"/>
      </patternFill>
    </fill>
    <fill>
      <patternFill patternType="solid">
        <fgColor theme="5" tint="0.39997558519241921"/>
        <bgColor indexed="64"/>
      </patternFill>
    </fill>
  </fills>
  <borders count="27">
    <border>
      <left/>
      <right/>
      <top/>
      <bottom/>
      <diagonal/>
    </border>
    <border>
      <left/>
      <right/>
      <top/>
      <bottom style="medium">
        <color indexed="64"/>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s>
  <cellStyleXfs count="2">
    <xf numFmtId="0" fontId="0" fillId="0" borderId="0"/>
    <xf numFmtId="0" fontId="6" fillId="0" borderId="0"/>
  </cellStyleXfs>
  <cellXfs count="159">
    <xf numFmtId="0" fontId="0" fillId="0" borderId="0" xfId="0"/>
    <xf numFmtId="0" fontId="1" fillId="2" borderId="0" xfId="0" applyFont="1" applyFill="1" applyProtection="1"/>
    <xf numFmtId="0" fontId="2" fillId="2" borderId="0" xfId="0" applyFont="1" applyFill="1" applyProtection="1"/>
    <xf numFmtId="0" fontId="0" fillId="2" borderId="0" xfId="0" applyFont="1" applyFill="1" applyProtection="1"/>
    <xf numFmtId="0" fontId="0" fillId="2" borderId="0" xfId="0" applyFill="1" applyProtection="1"/>
    <xf numFmtId="0" fontId="0" fillId="0" borderId="0" xfId="0" applyProtection="1"/>
    <xf numFmtId="0" fontId="4" fillId="2" borderId="0" xfId="0" applyFont="1" applyFill="1" applyProtection="1"/>
    <xf numFmtId="0" fontId="5" fillId="2" borderId="0" xfId="0" applyFont="1" applyFill="1" applyProtection="1"/>
    <xf numFmtId="0" fontId="5" fillId="2" borderId="2" xfId="0" applyFont="1" applyFill="1" applyBorder="1" applyProtection="1"/>
    <xf numFmtId="0" fontId="0" fillId="2" borderId="0" xfId="0" applyFill="1" applyAlignment="1" applyProtection="1"/>
    <xf numFmtId="0" fontId="6" fillId="2" borderId="0" xfId="1" applyFill="1" applyProtection="1"/>
    <xf numFmtId="0" fontId="1" fillId="2" borderId="0" xfId="1" applyFont="1" applyFill="1" applyProtection="1"/>
    <xf numFmtId="0" fontId="7" fillId="4" borderId="6" xfId="0" applyFont="1" applyFill="1" applyBorder="1" applyAlignment="1" applyProtection="1">
      <alignment horizontal="center"/>
    </xf>
    <xf numFmtId="49" fontId="8" fillId="0" borderId="6" xfId="0" applyNumberFormat="1" applyFont="1" applyBorder="1" applyAlignment="1" applyProtection="1">
      <alignment horizontal="center" vertical="center"/>
    </xf>
    <xf numFmtId="0" fontId="1" fillId="0" borderId="12" xfId="0" applyFont="1" applyFill="1" applyBorder="1" applyAlignment="1" applyProtection="1">
      <alignment vertical="center"/>
    </xf>
    <xf numFmtId="0" fontId="1" fillId="0" borderId="14" xfId="0" applyFont="1" applyFill="1" applyBorder="1" applyAlignment="1" applyProtection="1">
      <alignment vertical="center"/>
    </xf>
    <xf numFmtId="0" fontId="9" fillId="0" borderId="0" xfId="0" applyFont="1" applyAlignment="1" applyProtection="1"/>
    <xf numFmtId="0" fontId="7" fillId="4" borderId="6" xfId="0" applyFont="1" applyFill="1" applyBorder="1" applyAlignment="1" applyProtection="1">
      <alignment horizontal="center"/>
    </xf>
    <xf numFmtId="49" fontId="8" fillId="0" borderId="6" xfId="0" applyNumberFormat="1" applyFont="1" applyBorder="1" applyAlignment="1" applyProtection="1">
      <alignment horizontal="center" vertical="center"/>
    </xf>
    <xf numFmtId="0" fontId="7" fillId="4" borderId="6" xfId="0" applyFont="1" applyFill="1" applyBorder="1" applyAlignment="1" applyProtection="1">
      <alignment horizontal="center"/>
    </xf>
    <xf numFmtId="49" fontId="8" fillId="0" borderId="6" xfId="0" applyNumberFormat="1" applyFont="1" applyBorder="1" applyAlignment="1" applyProtection="1">
      <alignment horizontal="center" vertical="center"/>
    </xf>
    <xf numFmtId="0" fontId="0" fillId="0" borderId="0" xfId="0" applyFill="1" applyProtection="1"/>
    <xf numFmtId="0" fontId="10" fillId="0" borderId="0" xfId="1" applyFont="1" applyFill="1" applyBorder="1" applyAlignment="1" applyProtection="1">
      <alignment horizontal="center" vertical="center"/>
    </xf>
    <xf numFmtId="0" fontId="17" fillId="0" borderId="7" xfId="0" applyFont="1" applyFill="1" applyBorder="1" applyAlignment="1" applyProtection="1">
      <alignment horizontal="left" vertical="center" wrapText="1"/>
    </xf>
    <xf numFmtId="3" fontId="18" fillId="0" borderId="7" xfId="0" applyNumberFormat="1" applyFont="1" applyFill="1" applyBorder="1" applyAlignment="1" applyProtection="1">
      <alignment horizontal="center" vertical="center" wrapText="1"/>
      <protection locked="0"/>
    </xf>
    <xf numFmtId="164" fontId="13" fillId="0" borderId="7" xfId="0" applyNumberFormat="1" applyFont="1" applyFill="1" applyBorder="1" applyAlignment="1" applyProtection="1">
      <alignment horizontal="center" vertical="center" wrapText="1"/>
    </xf>
    <xf numFmtId="49" fontId="8" fillId="0" borderId="7" xfId="0" applyNumberFormat="1" applyFont="1" applyFill="1" applyBorder="1" applyAlignment="1" applyProtection="1">
      <alignment horizontal="left" vertical="top" wrapText="1"/>
      <protection locked="0"/>
    </xf>
    <xf numFmtId="49" fontId="8" fillId="0" borderId="5" xfId="0" applyNumberFormat="1" applyFont="1" applyFill="1" applyBorder="1" applyAlignment="1" applyProtection="1">
      <alignment horizontal="left" vertical="top" wrapText="1"/>
      <protection locked="0"/>
    </xf>
    <xf numFmtId="0" fontId="22" fillId="0" borderId="9" xfId="0" applyFont="1" applyFill="1" applyBorder="1" applyAlignment="1" applyProtection="1">
      <alignment horizontal="center" vertical="center"/>
    </xf>
    <xf numFmtId="0" fontId="23" fillId="2" borderId="0" xfId="1" applyFont="1" applyFill="1" applyProtection="1"/>
    <xf numFmtId="0" fontId="3" fillId="2" borderId="0" xfId="1" applyFont="1" applyFill="1" applyProtection="1"/>
    <xf numFmtId="0" fontId="3" fillId="2" borderId="0" xfId="0" applyFont="1" applyFill="1" applyAlignment="1" applyProtection="1"/>
    <xf numFmtId="0" fontId="24" fillId="2" borderId="0" xfId="0" applyFont="1" applyFill="1" applyProtection="1"/>
    <xf numFmtId="0" fontId="24" fillId="0" borderId="0" xfId="0" applyFont="1" applyProtection="1"/>
    <xf numFmtId="0" fontId="3" fillId="5" borderId="0" xfId="0" applyFont="1" applyFill="1" applyBorder="1" applyAlignment="1" applyProtection="1">
      <alignment horizontal="left" vertical="center" wrapText="1"/>
    </xf>
    <xf numFmtId="0" fontId="3" fillId="8" borderId="18" xfId="0" applyFont="1" applyFill="1" applyBorder="1" applyAlignment="1" applyProtection="1">
      <alignment horizontal="center" vertical="center" wrapText="1"/>
    </xf>
    <xf numFmtId="0" fontId="3" fillId="5" borderId="22" xfId="0" applyFont="1" applyFill="1" applyBorder="1" applyAlignment="1" applyProtection="1">
      <alignment horizontal="center" vertical="center" wrapText="1"/>
    </xf>
    <xf numFmtId="0" fontId="4" fillId="2" borderId="1" xfId="0" applyFont="1" applyFill="1" applyBorder="1" applyAlignment="1" applyProtection="1">
      <alignment horizontal="left"/>
      <protection locked="0"/>
    </xf>
    <xf numFmtId="0" fontId="3" fillId="5" borderId="23" xfId="0" applyFont="1" applyFill="1" applyBorder="1" applyAlignment="1" applyProtection="1">
      <alignment horizontal="center" vertical="center" wrapText="1"/>
    </xf>
    <xf numFmtId="0" fontId="3" fillId="5" borderId="6" xfId="0" applyFont="1" applyFill="1" applyBorder="1" applyAlignment="1" applyProtection="1">
      <alignment horizontal="center" vertical="center" wrapText="1"/>
    </xf>
    <xf numFmtId="0" fontId="3" fillId="5" borderId="24" xfId="0" applyFont="1" applyFill="1" applyBorder="1" applyAlignment="1" applyProtection="1">
      <alignment horizontal="center" vertical="center" wrapText="1"/>
    </xf>
    <xf numFmtId="0" fontId="3" fillId="5" borderId="25" xfId="0" applyFont="1" applyFill="1" applyBorder="1" applyAlignment="1" applyProtection="1">
      <alignment horizontal="center" vertical="center" wrapText="1"/>
    </xf>
    <xf numFmtId="0" fontId="3" fillId="5" borderId="11" xfId="0" applyFont="1" applyFill="1" applyBorder="1" applyAlignment="1" applyProtection="1">
      <alignment horizontal="center" vertical="center" wrapText="1"/>
    </xf>
    <xf numFmtId="0" fontId="3" fillId="5" borderId="26" xfId="0" applyFont="1" applyFill="1" applyBorder="1" applyAlignment="1" applyProtection="1">
      <alignment horizontal="center" vertical="center" wrapText="1"/>
    </xf>
    <xf numFmtId="0" fontId="3" fillId="8" borderId="19" xfId="0" applyFont="1" applyFill="1" applyBorder="1" applyAlignment="1" applyProtection="1">
      <alignment horizontal="center" vertical="center" wrapText="1"/>
    </xf>
    <xf numFmtId="0" fontId="3" fillId="8" borderId="20" xfId="0" applyFont="1" applyFill="1" applyBorder="1" applyAlignment="1" applyProtection="1">
      <alignment horizontal="center" vertical="center" wrapText="1"/>
    </xf>
    <xf numFmtId="0" fontId="3" fillId="8" borderId="21" xfId="0" applyFont="1" applyFill="1" applyBorder="1" applyAlignment="1" applyProtection="1">
      <alignment horizontal="center" vertical="center" wrapText="1"/>
    </xf>
    <xf numFmtId="0" fontId="3" fillId="5" borderId="4" xfId="0" applyFont="1" applyFill="1" applyBorder="1" applyAlignment="1" applyProtection="1">
      <alignment horizontal="left" vertical="center" wrapText="1"/>
    </xf>
    <xf numFmtId="0" fontId="3" fillId="5" borderId="0" xfId="0" applyFont="1" applyFill="1" applyBorder="1" applyAlignment="1" applyProtection="1">
      <alignment horizontal="left" vertical="center" wrapText="1"/>
    </xf>
    <xf numFmtId="0" fontId="3" fillId="5" borderId="10" xfId="0" applyFont="1" applyFill="1" applyBorder="1" applyAlignment="1" applyProtection="1">
      <alignment horizontal="left" vertical="center" wrapText="1"/>
    </xf>
    <xf numFmtId="0" fontId="13" fillId="0" borderId="0" xfId="0" applyFont="1" applyAlignment="1" applyProtection="1">
      <alignment horizontal="center"/>
    </xf>
    <xf numFmtId="0" fontId="12" fillId="0" borderId="14" xfId="0" applyFont="1" applyFill="1" applyBorder="1" applyAlignment="1" applyProtection="1">
      <alignment horizontal="center"/>
      <protection locked="0"/>
    </xf>
    <xf numFmtId="0" fontId="13" fillId="0" borderId="7" xfId="0" applyFont="1" applyBorder="1" applyAlignment="1" applyProtection="1">
      <alignment horizontal="center" vertical="center" wrapText="1"/>
    </xf>
    <xf numFmtId="0" fontId="13" fillId="0" borderId="7" xfId="0" applyFont="1" applyBorder="1" applyAlignment="1" applyProtection="1">
      <alignment horizontal="center" vertical="center"/>
    </xf>
    <xf numFmtId="0" fontId="13" fillId="6" borderId="0" xfId="0" applyFont="1" applyFill="1" applyAlignment="1" applyProtection="1">
      <alignment horizontal="center" vertical="center" wrapText="1"/>
    </xf>
    <xf numFmtId="0" fontId="13" fillId="6" borderId="0" xfId="0" applyFont="1" applyFill="1" applyAlignment="1" applyProtection="1">
      <alignment horizontal="center" vertical="center"/>
    </xf>
    <xf numFmtId="0" fontId="22" fillId="7" borderId="6" xfId="0" applyFont="1" applyFill="1" applyBorder="1" applyAlignment="1" applyProtection="1">
      <alignment horizontal="center" vertical="center"/>
    </xf>
    <xf numFmtId="0" fontId="4" fillId="0" borderId="6" xfId="1" applyFont="1" applyFill="1" applyBorder="1" applyAlignment="1" applyProtection="1">
      <alignment horizontal="center" vertical="center" wrapText="1"/>
    </xf>
    <xf numFmtId="0" fontId="17" fillId="0" borderId="6" xfId="0" applyFont="1" applyFill="1" applyBorder="1" applyAlignment="1" applyProtection="1">
      <alignment horizontal="center" vertical="center" wrapText="1"/>
    </xf>
    <xf numFmtId="164" fontId="13" fillId="0" borderId="6" xfId="0" applyNumberFormat="1" applyFont="1" applyFill="1" applyBorder="1" applyAlignment="1" applyProtection="1">
      <alignment horizontal="center" vertical="center" wrapText="1"/>
    </xf>
    <xf numFmtId="49" fontId="8" fillId="0" borderId="6" xfId="0" applyNumberFormat="1" applyFont="1" applyFill="1" applyBorder="1" applyAlignment="1" applyProtection="1">
      <alignment horizontal="left" vertical="top" wrapText="1"/>
    </xf>
    <xf numFmtId="0" fontId="26" fillId="0" borderId="15" xfId="0" applyNumberFormat="1" applyFont="1" applyFill="1" applyBorder="1" applyAlignment="1" applyProtection="1">
      <alignment horizontal="justify" vertical="top" wrapText="1"/>
      <protection locked="0"/>
    </xf>
    <xf numFmtId="0" fontId="26" fillId="0" borderId="16" xfId="0" applyNumberFormat="1" applyFont="1" applyFill="1" applyBorder="1" applyAlignment="1" applyProtection="1">
      <alignment horizontal="justify" vertical="top" wrapText="1"/>
      <protection locked="0"/>
    </xf>
    <xf numFmtId="0" fontId="26" fillId="0" borderId="17" xfId="0" applyNumberFormat="1" applyFont="1" applyFill="1" applyBorder="1" applyAlignment="1" applyProtection="1">
      <alignment horizontal="justify" vertical="top" wrapText="1"/>
      <protection locked="0"/>
    </xf>
    <xf numFmtId="0" fontId="10" fillId="0" borderId="6" xfId="1" applyFont="1" applyFill="1" applyBorder="1" applyAlignment="1" applyProtection="1">
      <alignment horizontal="center" vertical="center"/>
    </xf>
    <xf numFmtId="0" fontId="19" fillId="0" borderId="6" xfId="0" applyFont="1" applyFill="1" applyBorder="1" applyAlignment="1" applyProtection="1">
      <alignment horizontal="left" vertical="center" wrapText="1"/>
    </xf>
    <xf numFmtId="3" fontId="13" fillId="0" borderId="6" xfId="0" applyNumberFormat="1" applyFont="1" applyFill="1" applyBorder="1" applyAlignment="1" applyProtection="1">
      <alignment horizontal="center" vertical="center" wrapText="1"/>
      <protection locked="0"/>
    </xf>
    <xf numFmtId="0" fontId="9" fillId="0" borderId="15" xfId="0" applyNumberFormat="1" applyFont="1" applyFill="1" applyBorder="1" applyAlignment="1" applyProtection="1">
      <alignment horizontal="center" vertical="center" wrapText="1"/>
      <protection locked="0"/>
    </xf>
    <xf numFmtId="0" fontId="9" fillId="0" borderId="16" xfId="0" applyNumberFormat="1" applyFont="1" applyFill="1" applyBorder="1" applyAlignment="1" applyProtection="1">
      <alignment horizontal="center" vertical="center" wrapText="1"/>
      <protection locked="0"/>
    </xf>
    <xf numFmtId="0" fontId="9" fillId="0" borderId="17" xfId="0" applyNumberFormat="1" applyFont="1" applyFill="1" applyBorder="1" applyAlignment="1" applyProtection="1">
      <alignment horizontal="center" vertical="center" wrapText="1"/>
      <protection locked="0"/>
    </xf>
    <xf numFmtId="0" fontId="17" fillId="0" borderId="6" xfId="0" applyFont="1" applyFill="1" applyBorder="1" applyAlignment="1" applyProtection="1">
      <alignment horizontal="left" vertical="center" wrapText="1"/>
    </xf>
    <xf numFmtId="0" fontId="8" fillId="0" borderId="6" xfId="0" applyNumberFormat="1" applyFont="1" applyFill="1" applyBorder="1" applyAlignment="1" applyProtection="1">
      <alignment horizontal="center" vertical="center" wrapText="1"/>
      <protection locked="0"/>
    </xf>
    <xf numFmtId="0" fontId="26" fillId="0" borderId="15" xfId="0" applyNumberFormat="1" applyFont="1" applyFill="1" applyBorder="1" applyAlignment="1" applyProtection="1">
      <alignment horizontal="left" vertical="center" wrapText="1"/>
      <protection locked="0"/>
    </xf>
    <xf numFmtId="0" fontId="26" fillId="0" borderId="16" xfId="0" applyNumberFormat="1" applyFont="1" applyFill="1" applyBorder="1" applyAlignment="1" applyProtection="1">
      <alignment horizontal="left" vertical="center" wrapText="1"/>
      <protection locked="0"/>
    </xf>
    <xf numFmtId="0" fontId="26" fillId="0" borderId="17" xfId="0" applyNumberFormat="1" applyFont="1" applyFill="1" applyBorder="1" applyAlignment="1" applyProtection="1">
      <alignment horizontal="left" vertical="center" wrapText="1"/>
      <protection locked="0"/>
    </xf>
    <xf numFmtId="49" fontId="8" fillId="0" borderId="6" xfId="0" applyNumberFormat="1" applyFont="1" applyFill="1" applyBorder="1" applyAlignment="1" applyProtection="1">
      <alignment horizontal="left" vertical="top" wrapText="1"/>
      <protection locked="0"/>
    </xf>
    <xf numFmtId="0" fontId="3" fillId="5" borderId="7" xfId="0" applyFont="1" applyFill="1" applyBorder="1" applyAlignment="1" applyProtection="1">
      <alignment horizontal="left" vertical="center" wrapText="1"/>
    </xf>
    <xf numFmtId="0" fontId="3" fillId="5" borderId="5" xfId="0" applyFont="1" applyFill="1" applyBorder="1" applyAlignment="1" applyProtection="1">
      <alignment horizontal="left" vertical="center" wrapText="1"/>
    </xf>
    <xf numFmtId="0" fontId="4" fillId="3" borderId="6" xfId="0" applyFont="1" applyFill="1" applyBorder="1" applyAlignment="1" applyProtection="1">
      <alignment horizontal="center" wrapText="1"/>
    </xf>
    <xf numFmtId="0" fontId="4" fillId="3" borderId="6" xfId="0" applyFont="1" applyFill="1" applyBorder="1" applyAlignment="1" applyProtection="1">
      <alignment horizontal="center"/>
    </xf>
    <xf numFmtId="0" fontId="4" fillId="3" borderId="6" xfId="0" applyFont="1" applyFill="1" applyBorder="1" applyAlignment="1" applyProtection="1">
      <alignment horizontal="center" vertical="center" wrapText="1"/>
    </xf>
    <xf numFmtId="0" fontId="7" fillId="4" borderId="6" xfId="0" applyFont="1" applyFill="1" applyBorder="1" applyAlignment="1" applyProtection="1">
      <alignment horizontal="center"/>
    </xf>
    <xf numFmtId="0" fontId="8" fillId="4" borderId="6" xfId="0" applyFont="1" applyFill="1" applyBorder="1" applyAlignment="1" applyProtection="1">
      <alignment horizontal="center" vertical="center"/>
    </xf>
    <xf numFmtId="49" fontId="8" fillId="0" borderId="6" xfId="0" applyNumberFormat="1" applyFont="1" applyBorder="1" applyAlignment="1" applyProtection="1">
      <alignment horizontal="center" vertical="center"/>
    </xf>
    <xf numFmtId="0" fontId="22" fillId="7" borderId="3" xfId="0" applyFont="1" applyFill="1" applyBorder="1" applyAlignment="1" applyProtection="1">
      <alignment horizontal="center" vertical="center"/>
    </xf>
    <xf numFmtId="0" fontId="22" fillId="7" borderId="8" xfId="0" applyFont="1" applyFill="1" applyBorder="1" applyAlignment="1" applyProtection="1">
      <alignment horizontal="center" vertical="center"/>
    </xf>
    <xf numFmtId="0" fontId="22" fillId="7" borderId="11" xfId="0" applyFont="1" applyFill="1" applyBorder="1" applyAlignment="1" applyProtection="1">
      <alignment horizontal="center" vertical="center"/>
    </xf>
    <xf numFmtId="0" fontId="4" fillId="0" borderId="3" xfId="1" applyFont="1" applyFill="1" applyBorder="1" applyAlignment="1" applyProtection="1">
      <alignment horizontal="center" vertical="center" wrapText="1"/>
    </xf>
    <xf numFmtId="0" fontId="4" fillId="0" borderId="11" xfId="1" applyFont="1" applyFill="1" applyBorder="1" applyAlignment="1" applyProtection="1">
      <alignment horizontal="center" vertical="center" wrapText="1"/>
    </xf>
    <xf numFmtId="49" fontId="8" fillId="0" borderId="15" xfId="0" applyNumberFormat="1" applyFont="1" applyFill="1" applyBorder="1" applyAlignment="1" applyProtection="1">
      <alignment horizontal="left" vertical="top" wrapText="1"/>
    </xf>
    <xf numFmtId="49" fontId="8" fillId="0" borderId="16" xfId="0" applyNumberFormat="1" applyFont="1" applyFill="1" applyBorder="1" applyAlignment="1" applyProtection="1">
      <alignment horizontal="left" vertical="top" wrapText="1"/>
    </xf>
    <xf numFmtId="49" fontId="8" fillId="0" borderId="17" xfId="0" applyNumberFormat="1" applyFont="1" applyFill="1" applyBorder="1" applyAlignment="1" applyProtection="1">
      <alignment horizontal="left" vertical="top" wrapText="1"/>
    </xf>
    <xf numFmtId="0" fontId="10" fillId="0" borderId="3" xfId="1" applyFont="1" applyFill="1" applyBorder="1" applyAlignment="1" applyProtection="1">
      <alignment horizontal="center" vertical="center"/>
    </xf>
    <xf numFmtId="0" fontId="10" fillId="0" borderId="11" xfId="1" applyFont="1" applyFill="1" applyBorder="1" applyAlignment="1" applyProtection="1">
      <alignment horizontal="center" vertical="center"/>
    </xf>
    <xf numFmtId="0" fontId="8" fillId="0" borderId="15" xfId="0" applyNumberFormat="1" applyFont="1" applyFill="1" applyBorder="1" applyAlignment="1" applyProtection="1">
      <alignment horizontal="left" vertical="top" wrapText="1"/>
      <protection locked="0"/>
    </xf>
    <xf numFmtId="0" fontId="8" fillId="0" borderId="16" xfId="0" applyNumberFormat="1" applyFont="1" applyFill="1" applyBorder="1" applyAlignment="1" applyProtection="1">
      <alignment horizontal="left" vertical="top" wrapText="1"/>
      <protection locked="0"/>
    </xf>
    <xf numFmtId="0" fontId="8" fillId="0" borderId="17" xfId="0" applyNumberFormat="1" applyFont="1" applyFill="1" applyBorder="1" applyAlignment="1" applyProtection="1">
      <alignment horizontal="left" vertical="top" wrapText="1"/>
      <protection locked="0"/>
    </xf>
    <xf numFmtId="0" fontId="10" fillId="7" borderId="3" xfId="1" applyFont="1" applyFill="1" applyBorder="1" applyAlignment="1" applyProtection="1">
      <alignment horizontal="center" vertical="center"/>
    </xf>
    <xf numFmtId="0" fontId="10" fillId="7" borderId="11" xfId="1" applyFont="1" applyFill="1" applyBorder="1" applyAlignment="1" applyProtection="1">
      <alignment horizontal="center" vertical="center"/>
    </xf>
    <xf numFmtId="0" fontId="17" fillId="7" borderId="6" xfId="0" applyFont="1" applyFill="1" applyBorder="1" applyAlignment="1" applyProtection="1">
      <alignment horizontal="left" vertical="center" wrapText="1"/>
    </xf>
    <xf numFmtId="3" fontId="13" fillId="7" borderId="6" xfId="0" applyNumberFormat="1" applyFont="1" applyFill="1" applyBorder="1" applyAlignment="1" applyProtection="1">
      <alignment horizontal="center" vertical="center" wrapText="1"/>
    </xf>
    <xf numFmtId="49" fontId="8" fillId="0" borderId="15" xfId="0" applyNumberFormat="1" applyFont="1" applyFill="1" applyBorder="1" applyAlignment="1" applyProtection="1">
      <alignment horizontal="left" vertical="top" wrapText="1"/>
      <protection locked="0"/>
    </xf>
    <xf numFmtId="49" fontId="8" fillId="0" borderId="16" xfId="0" applyNumberFormat="1" applyFont="1" applyFill="1" applyBorder="1" applyAlignment="1" applyProtection="1">
      <alignment horizontal="left" vertical="top" wrapText="1"/>
      <protection locked="0"/>
    </xf>
    <xf numFmtId="49" fontId="8" fillId="0" borderId="17" xfId="0" applyNumberFormat="1" applyFont="1" applyFill="1" applyBorder="1" applyAlignment="1" applyProtection="1">
      <alignment horizontal="left" vertical="top" wrapText="1"/>
      <protection locked="0"/>
    </xf>
    <xf numFmtId="0" fontId="17" fillId="0" borderId="3" xfId="0" applyFont="1" applyFill="1" applyBorder="1" applyAlignment="1" applyProtection="1">
      <alignment horizontal="center" vertical="center" wrapText="1"/>
    </xf>
    <xf numFmtId="0" fontId="17" fillId="0" borderId="11" xfId="0" applyFont="1" applyFill="1" applyBorder="1" applyAlignment="1" applyProtection="1">
      <alignment horizontal="center" vertical="center" wrapText="1"/>
    </xf>
    <xf numFmtId="164" fontId="13" fillId="0" borderId="3" xfId="0" applyNumberFormat="1" applyFont="1" applyFill="1" applyBorder="1" applyAlignment="1" applyProtection="1">
      <alignment horizontal="center" vertical="center" wrapText="1"/>
    </xf>
    <xf numFmtId="164" fontId="13" fillId="0" borderId="11" xfId="0" applyNumberFormat="1" applyFont="1" applyFill="1" applyBorder="1" applyAlignment="1" applyProtection="1">
      <alignment horizontal="center" vertical="center" wrapText="1"/>
    </xf>
    <xf numFmtId="164" fontId="13" fillId="0" borderId="4" xfId="0" applyNumberFormat="1" applyFont="1" applyFill="1" applyBorder="1" applyAlignment="1" applyProtection="1">
      <alignment horizontal="center" vertical="center" wrapText="1"/>
    </xf>
    <xf numFmtId="164" fontId="13" fillId="0" borderId="5" xfId="0" applyNumberFormat="1" applyFont="1" applyFill="1" applyBorder="1" applyAlignment="1" applyProtection="1">
      <alignment horizontal="center" vertical="center" wrapText="1"/>
    </xf>
    <xf numFmtId="164" fontId="13" fillId="0" borderId="12" xfId="0" applyNumberFormat="1" applyFont="1" applyFill="1" applyBorder="1" applyAlignment="1" applyProtection="1">
      <alignment horizontal="center" vertical="center" wrapText="1"/>
    </xf>
    <xf numFmtId="164" fontId="13" fillId="0" borderId="13" xfId="0" applyNumberFormat="1" applyFont="1" applyFill="1" applyBorder="1" applyAlignment="1" applyProtection="1">
      <alignment horizontal="center" vertical="center" wrapText="1"/>
    </xf>
    <xf numFmtId="0" fontId="17" fillId="0" borderId="3" xfId="0" applyFont="1" applyFill="1" applyBorder="1" applyAlignment="1" applyProtection="1">
      <alignment horizontal="left" vertical="center" wrapText="1"/>
    </xf>
    <xf numFmtId="0" fontId="17" fillId="0" borderId="11" xfId="0" applyFont="1" applyFill="1" applyBorder="1" applyAlignment="1" applyProtection="1">
      <alignment horizontal="left" vertical="center" wrapText="1"/>
    </xf>
    <xf numFmtId="3" fontId="13" fillId="0" borderId="3" xfId="0" applyNumberFormat="1" applyFont="1" applyFill="1" applyBorder="1" applyAlignment="1" applyProtection="1">
      <alignment horizontal="center" vertical="center" wrapText="1"/>
      <protection locked="0"/>
    </xf>
    <xf numFmtId="3" fontId="13" fillId="0" borderId="11" xfId="0" applyNumberFormat="1" applyFont="1" applyFill="1" applyBorder="1" applyAlignment="1" applyProtection="1">
      <alignment horizontal="center" vertical="center" wrapText="1"/>
      <protection locked="0"/>
    </xf>
    <xf numFmtId="0" fontId="4" fillId="3" borderId="3" xfId="0" applyFont="1" applyFill="1" applyBorder="1" applyAlignment="1" applyProtection="1">
      <alignment horizontal="center" wrapText="1"/>
    </xf>
    <xf numFmtId="0" fontId="4" fillId="3" borderId="8" xfId="0" applyFont="1" applyFill="1" applyBorder="1" applyAlignment="1" applyProtection="1">
      <alignment horizontal="center"/>
    </xf>
    <xf numFmtId="0" fontId="4" fillId="3" borderId="11" xfId="0" applyFont="1" applyFill="1" applyBorder="1" applyAlignment="1" applyProtection="1">
      <alignment horizontal="center"/>
    </xf>
    <xf numFmtId="0" fontId="4" fillId="3" borderId="4" xfId="0" applyFont="1" applyFill="1" applyBorder="1" applyAlignment="1" applyProtection="1">
      <alignment horizontal="center" vertical="center" wrapText="1"/>
    </xf>
    <xf numFmtId="0" fontId="4" fillId="3" borderId="5" xfId="0" applyFont="1" applyFill="1" applyBorder="1" applyAlignment="1" applyProtection="1">
      <alignment horizontal="center" vertical="center" wrapText="1"/>
    </xf>
    <xf numFmtId="0" fontId="4" fillId="3" borderId="9" xfId="0" applyFont="1" applyFill="1" applyBorder="1" applyAlignment="1" applyProtection="1">
      <alignment horizontal="center" vertical="center" wrapText="1"/>
    </xf>
    <xf numFmtId="0" fontId="4" fillId="3" borderId="10" xfId="0" applyFont="1" applyFill="1" applyBorder="1" applyAlignment="1" applyProtection="1">
      <alignment horizontal="center" vertical="center" wrapText="1"/>
    </xf>
    <xf numFmtId="0" fontId="4" fillId="3" borderId="12" xfId="0" applyFont="1" applyFill="1" applyBorder="1" applyAlignment="1" applyProtection="1">
      <alignment horizontal="center" vertical="center" wrapText="1"/>
    </xf>
    <xf numFmtId="0" fontId="4" fillId="3" borderId="13" xfId="0" applyFont="1" applyFill="1" applyBorder="1" applyAlignment="1" applyProtection="1">
      <alignment horizontal="center" vertical="center" wrapText="1"/>
    </xf>
    <xf numFmtId="0" fontId="8" fillId="4" borderId="4" xfId="0" applyFont="1" applyFill="1" applyBorder="1" applyAlignment="1" applyProtection="1">
      <alignment horizontal="center" vertical="center"/>
    </xf>
    <xf numFmtId="0" fontId="8" fillId="4" borderId="7" xfId="0" applyFont="1" applyFill="1" applyBorder="1" applyAlignment="1" applyProtection="1">
      <alignment horizontal="center" vertical="center"/>
    </xf>
    <xf numFmtId="0" fontId="8" fillId="4" borderId="9" xfId="0" applyFont="1" applyFill="1" applyBorder="1" applyAlignment="1" applyProtection="1">
      <alignment horizontal="center" vertical="center"/>
    </xf>
    <xf numFmtId="0" fontId="8" fillId="4" borderId="0" xfId="0" applyFont="1" applyFill="1" applyBorder="1" applyAlignment="1" applyProtection="1">
      <alignment horizontal="center" vertical="center"/>
    </xf>
    <xf numFmtId="0" fontId="8" fillId="4" borderId="12" xfId="0" applyFont="1" applyFill="1" applyBorder="1" applyAlignment="1" applyProtection="1">
      <alignment horizontal="center" vertical="center"/>
    </xf>
    <xf numFmtId="0" fontId="8" fillId="4" borderId="14" xfId="0" applyFont="1" applyFill="1" applyBorder="1" applyAlignment="1" applyProtection="1">
      <alignment horizontal="center" vertical="center"/>
    </xf>
    <xf numFmtId="49" fontId="9" fillId="0" borderId="6" xfId="0" applyNumberFormat="1" applyFont="1" applyFill="1" applyBorder="1" applyAlignment="1" applyProtection="1">
      <alignment horizontal="left" vertical="top" wrapText="1"/>
      <protection locked="0"/>
    </xf>
    <xf numFmtId="0" fontId="19" fillId="0" borderId="3" xfId="0" applyFont="1" applyFill="1" applyBorder="1" applyAlignment="1" applyProtection="1">
      <alignment horizontal="left" vertical="center" wrapText="1"/>
    </xf>
    <xf numFmtId="0" fontId="19" fillId="0" borderId="11" xfId="0" applyFont="1" applyFill="1" applyBorder="1" applyAlignment="1" applyProtection="1">
      <alignment horizontal="left" vertical="center" wrapText="1"/>
    </xf>
    <xf numFmtId="0" fontId="25" fillId="0" borderId="15" xfId="0" applyNumberFormat="1" applyFont="1" applyFill="1" applyBorder="1" applyAlignment="1" applyProtection="1">
      <alignment horizontal="justify" vertical="center" wrapText="1"/>
      <protection locked="0"/>
    </xf>
    <xf numFmtId="0" fontId="25" fillId="0" borderId="16" xfId="0" applyNumberFormat="1" applyFont="1" applyFill="1" applyBorder="1" applyAlignment="1" applyProtection="1">
      <alignment horizontal="justify" vertical="center" wrapText="1"/>
      <protection locked="0"/>
    </xf>
    <xf numFmtId="0" fontId="25" fillId="0" borderId="17" xfId="0" applyNumberFormat="1" applyFont="1" applyFill="1" applyBorder="1" applyAlignment="1" applyProtection="1">
      <alignment horizontal="justify" vertical="center" wrapText="1"/>
      <protection locked="0"/>
    </xf>
    <xf numFmtId="3" fontId="13" fillId="6" borderId="3" xfId="0" applyNumberFormat="1" applyFont="1" applyFill="1" applyBorder="1" applyAlignment="1" applyProtection="1">
      <alignment horizontal="center" vertical="center" wrapText="1"/>
      <protection locked="0"/>
    </xf>
    <xf numFmtId="3" fontId="13" fillId="6" borderId="11" xfId="0" applyNumberFormat="1" applyFont="1" applyFill="1" applyBorder="1" applyAlignment="1" applyProtection="1">
      <alignment horizontal="center" vertical="center" wrapText="1"/>
      <protection locked="0"/>
    </xf>
    <xf numFmtId="3" fontId="13" fillId="6" borderId="3" xfId="0" applyNumberFormat="1" applyFont="1" applyFill="1" applyBorder="1" applyAlignment="1" applyProtection="1">
      <alignment horizontal="center" vertical="center" wrapText="1"/>
    </xf>
    <xf numFmtId="3" fontId="13" fillId="6" borderId="11" xfId="0" applyNumberFormat="1" applyFont="1" applyFill="1" applyBorder="1" applyAlignment="1" applyProtection="1">
      <alignment horizontal="center" vertical="center" wrapText="1"/>
    </xf>
    <xf numFmtId="0" fontId="26" fillId="0" borderId="15" xfId="0" applyNumberFormat="1" applyFont="1" applyFill="1" applyBorder="1" applyAlignment="1" applyProtection="1">
      <alignment horizontal="justify" vertical="center" wrapText="1"/>
      <protection locked="0"/>
    </xf>
    <xf numFmtId="0" fontId="26" fillId="0" borderId="16" xfId="0" applyNumberFormat="1" applyFont="1" applyFill="1" applyBorder="1" applyAlignment="1" applyProtection="1">
      <alignment horizontal="justify" vertical="center" wrapText="1"/>
      <protection locked="0"/>
    </xf>
    <xf numFmtId="0" fontId="26" fillId="0" borderId="17" xfId="0" applyNumberFormat="1" applyFont="1" applyFill="1" applyBorder="1" applyAlignment="1" applyProtection="1">
      <alignment horizontal="justify" vertical="center" wrapText="1"/>
      <protection locked="0"/>
    </xf>
    <xf numFmtId="0" fontId="8" fillId="0" borderId="0" xfId="0" applyFont="1" applyAlignment="1" applyProtection="1">
      <alignment horizontal="center"/>
    </xf>
    <xf numFmtId="0" fontId="14" fillId="2" borderId="0" xfId="0" applyFont="1" applyFill="1" applyAlignment="1" applyProtection="1">
      <alignment horizontal="center"/>
    </xf>
    <xf numFmtId="0" fontId="15" fillId="2" borderId="0" xfId="0" applyFont="1" applyFill="1" applyAlignment="1" applyProtection="1">
      <alignment horizontal="center"/>
    </xf>
    <xf numFmtId="0" fontId="0" fillId="2" borderId="0" xfId="0" applyFill="1" applyAlignment="1" applyProtection="1">
      <alignment horizontal="center"/>
    </xf>
    <xf numFmtId="0" fontId="14" fillId="2" borderId="1" xfId="0" applyFont="1" applyFill="1" applyBorder="1" applyAlignment="1" applyProtection="1">
      <protection locked="0"/>
    </xf>
    <xf numFmtId="0" fontId="16" fillId="2" borderId="1" xfId="0" applyFont="1" applyFill="1" applyBorder="1" applyAlignment="1" applyProtection="1">
      <protection locked="0"/>
    </xf>
    <xf numFmtId="14" fontId="20" fillId="2" borderId="0" xfId="0" applyNumberFormat="1" applyFont="1" applyFill="1" applyAlignment="1" applyProtection="1">
      <alignment horizontal="center"/>
    </xf>
    <xf numFmtId="0" fontId="20" fillId="2" borderId="0" xfId="0" applyFont="1" applyFill="1" applyAlignment="1" applyProtection="1">
      <alignment horizontal="center"/>
    </xf>
    <xf numFmtId="0" fontId="20" fillId="2" borderId="14" xfId="0" applyFont="1" applyFill="1" applyBorder="1" applyAlignment="1" applyProtection="1">
      <alignment horizontal="center"/>
    </xf>
    <xf numFmtId="14" fontId="21" fillId="2" borderId="0" xfId="0" applyNumberFormat="1" applyFont="1" applyFill="1" applyAlignment="1" applyProtection="1">
      <alignment horizontal="center"/>
    </xf>
    <xf numFmtId="0" fontId="0" fillId="2" borderId="14" xfId="0" applyFill="1" applyBorder="1" applyAlignment="1" applyProtection="1">
      <alignment horizontal="center"/>
    </xf>
    <xf numFmtId="0" fontId="10" fillId="7" borderId="6" xfId="1" applyFont="1" applyFill="1" applyBorder="1" applyAlignment="1" applyProtection="1">
      <alignment horizontal="center" vertical="center"/>
    </xf>
    <xf numFmtId="0" fontId="17" fillId="7" borderId="3" xfId="0" applyFont="1" applyFill="1" applyBorder="1" applyAlignment="1" applyProtection="1">
      <alignment horizontal="left" vertical="center" wrapText="1"/>
    </xf>
    <xf numFmtId="0" fontId="17" fillId="7" borderId="11" xfId="0" applyFont="1" applyFill="1" applyBorder="1" applyAlignment="1" applyProtection="1">
      <alignment horizontal="left" vertical="center" wrapText="1"/>
    </xf>
    <xf numFmtId="3" fontId="13" fillId="7" borderId="6" xfId="0" applyNumberFormat="1" applyFont="1" applyFill="1" applyBorder="1" applyAlignment="1" applyProtection="1">
      <alignment horizontal="center" vertical="center" wrapText="1"/>
      <protection locked="0"/>
    </xf>
  </cellXfs>
  <cellStyles count="2">
    <cellStyle name="Normal" xfId="0" builtinId="0"/>
    <cellStyle name="Normal 2" xfId="1"/>
  </cellStyles>
  <dxfs count="0"/>
  <tableStyles count="0" defaultTableStyle="TableStyleMedium2" defaultPivotStyle="PivotStyleLight16"/>
  <colors>
    <mruColors>
      <color rgb="FF99FF66"/>
      <color rgb="FFFFFF66"/>
      <color rgb="FF0000FF"/>
      <color rgb="FF6600FF"/>
      <color rgb="FFFFCCFF"/>
      <color rgb="FFFFFF99"/>
      <color rgb="FFFF5D5D"/>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15</xdr:col>
      <xdr:colOff>448115</xdr:colOff>
      <xdr:row>0</xdr:row>
      <xdr:rowOff>121228</xdr:rowOff>
    </xdr:from>
    <xdr:ext cx="5088815" cy="1521834"/>
    <xdr:pic>
      <xdr:nvPicPr>
        <xdr:cNvPr id="2" name="1 Imagen"/>
        <xdr:cNvPicPr>
          <a:picLocks noChangeAspect="1"/>
        </xdr:cNvPicPr>
      </xdr:nvPicPr>
      <xdr:blipFill>
        <a:blip xmlns:r="http://schemas.openxmlformats.org/officeDocument/2006/relationships" r:embed="rId1"/>
        <a:stretch>
          <a:fillRect/>
        </a:stretch>
      </xdr:blipFill>
      <xdr:spPr>
        <a:xfrm>
          <a:off x="26022740" y="121228"/>
          <a:ext cx="5088815" cy="1521834"/>
        </a:xfrm>
        <a:prstGeom prst="rect">
          <a:avLst/>
        </a:prstGeom>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Hoja1"/>
  <dimension ref="A1:S162"/>
  <sheetViews>
    <sheetView tabSelected="1" view="pageBreakPreview" topLeftCell="A4" zoomScale="50" zoomScaleNormal="40" zoomScaleSheetLayoutView="50" zoomScalePageLayoutView="40" workbookViewId="0">
      <selection activeCell="J92" sqref="J92:S92"/>
    </sheetView>
  </sheetViews>
  <sheetFormatPr baseColWidth="10" defaultRowHeight="15"/>
  <cols>
    <col min="1" max="1" width="7.7109375" style="5" customWidth="1"/>
    <col min="2" max="2" width="24.42578125" style="5" customWidth="1"/>
    <col min="3" max="3" width="90.7109375" style="5" customWidth="1"/>
    <col min="4" max="4" width="41.5703125" style="5" customWidth="1"/>
    <col min="5" max="5" width="41" style="5" customWidth="1"/>
    <col min="6" max="6" width="13.7109375" style="5" customWidth="1"/>
    <col min="7" max="7" width="24.5703125" style="5" customWidth="1"/>
    <col min="8" max="8" width="13.7109375" style="5" customWidth="1"/>
    <col min="9" max="9" width="25.28515625" style="5" customWidth="1"/>
    <col min="10" max="19" width="24.7109375" style="5" customWidth="1"/>
    <col min="20" max="237" width="11.42578125" style="5"/>
    <col min="238" max="238" width="7.85546875" style="5" customWidth="1"/>
    <col min="239" max="239" width="15.5703125" style="5" customWidth="1"/>
    <col min="240" max="240" width="42.85546875" style="5" customWidth="1"/>
    <col min="241" max="241" width="26.140625" style="5" customWidth="1"/>
    <col min="242" max="242" width="14.140625" style="5" customWidth="1"/>
    <col min="243" max="243" width="10.7109375" style="5" customWidth="1"/>
    <col min="244" max="244" width="16.85546875" style="5" customWidth="1"/>
    <col min="245" max="245" width="10.7109375" style="5" customWidth="1"/>
    <col min="246" max="246" width="18.5703125" style="5" customWidth="1"/>
    <col min="247" max="247" width="18.7109375" style="5" customWidth="1"/>
    <col min="248" max="249" width="10.7109375" style="5" customWidth="1"/>
    <col min="250" max="250" width="22.140625" style="5" customWidth="1"/>
    <col min="251" max="252" width="10.7109375" style="5" customWidth="1"/>
    <col min="253" max="253" width="19" style="5" customWidth="1"/>
    <col min="254" max="254" width="18.28515625" style="5" customWidth="1"/>
    <col min="255" max="256" width="17.42578125" style="5" customWidth="1"/>
    <col min="257" max="257" width="4.28515625" style="5" customWidth="1"/>
    <col min="258" max="258" width="19.28515625" style="5" customWidth="1"/>
    <col min="259" max="259" width="22.85546875" style="5" customWidth="1"/>
    <col min="260" max="260" width="11.42578125" style="5"/>
    <col min="261" max="261" width="12.5703125" style="5" bestFit="1" customWidth="1"/>
    <col min="262" max="493" width="11.42578125" style="5"/>
    <col min="494" max="494" width="7.85546875" style="5" customWidth="1"/>
    <col min="495" max="495" width="15.5703125" style="5" customWidth="1"/>
    <col min="496" max="496" width="42.85546875" style="5" customWidth="1"/>
    <col min="497" max="497" width="26.140625" style="5" customWidth="1"/>
    <col min="498" max="498" width="14.140625" style="5" customWidth="1"/>
    <col min="499" max="499" width="10.7109375" style="5" customWidth="1"/>
    <col min="500" max="500" width="16.85546875" style="5" customWidth="1"/>
    <col min="501" max="501" width="10.7109375" style="5" customWidth="1"/>
    <col min="502" max="502" width="18.5703125" style="5" customWidth="1"/>
    <col min="503" max="503" width="18.7109375" style="5" customWidth="1"/>
    <col min="504" max="505" width="10.7109375" style="5" customWidth="1"/>
    <col min="506" max="506" width="22.140625" style="5" customWidth="1"/>
    <col min="507" max="508" width="10.7109375" style="5" customWidth="1"/>
    <col min="509" max="509" width="19" style="5" customWidth="1"/>
    <col min="510" max="510" width="18.28515625" style="5" customWidth="1"/>
    <col min="511" max="512" width="17.42578125" style="5" customWidth="1"/>
    <col min="513" max="513" width="4.28515625" style="5" customWidth="1"/>
    <col min="514" max="514" width="19.28515625" style="5" customWidth="1"/>
    <col min="515" max="515" width="22.85546875" style="5" customWidth="1"/>
    <col min="516" max="516" width="11.42578125" style="5"/>
    <col min="517" max="517" width="12.5703125" style="5" bestFit="1" customWidth="1"/>
    <col min="518" max="749" width="11.42578125" style="5"/>
    <col min="750" max="750" width="7.85546875" style="5" customWidth="1"/>
    <col min="751" max="751" width="15.5703125" style="5" customWidth="1"/>
    <col min="752" max="752" width="42.85546875" style="5" customWidth="1"/>
    <col min="753" max="753" width="26.140625" style="5" customWidth="1"/>
    <col min="754" max="754" width="14.140625" style="5" customWidth="1"/>
    <col min="755" max="755" width="10.7109375" style="5" customWidth="1"/>
    <col min="756" max="756" width="16.85546875" style="5" customWidth="1"/>
    <col min="757" max="757" width="10.7109375" style="5" customWidth="1"/>
    <col min="758" max="758" width="18.5703125" style="5" customWidth="1"/>
    <col min="759" max="759" width="18.7109375" style="5" customWidth="1"/>
    <col min="760" max="761" width="10.7109375" style="5" customWidth="1"/>
    <col min="762" max="762" width="22.140625" style="5" customWidth="1"/>
    <col min="763" max="764" width="10.7109375" style="5" customWidth="1"/>
    <col min="765" max="765" width="19" style="5" customWidth="1"/>
    <col min="766" max="766" width="18.28515625" style="5" customWidth="1"/>
    <col min="767" max="768" width="17.42578125" style="5" customWidth="1"/>
    <col min="769" max="769" width="4.28515625" style="5" customWidth="1"/>
    <col min="770" max="770" width="19.28515625" style="5" customWidth="1"/>
    <col min="771" max="771" width="22.85546875" style="5" customWidth="1"/>
    <col min="772" max="772" width="11.42578125" style="5"/>
    <col min="773" max="773" width="12.5703125" style="5" bestFit="1" customWidth="1"/>
    <col min="774" max="1005" width="11.42578125" style="5"/>
    <col min="1006" max="1006" width="7.85546875" style="5" customWidth="1"/>
    <col min="1007" max="1007" width="15.5703125" style="5" customWidth="1"/>
    <col min="1008" max="1008" width="42.85546875" style="5" customWidth="1"/>
    <col min="1009" max="1009" width="26.140625" style="5" customWidth="1"/>
    <col min="1010" max="1010" width="14.140625" style="5" customWidth="1"/>
    <col min="1011" max="1011" width="10.7109375" style="5" customWidth="1"/>
    <col min="1012" max="1012" width="16.85546875" style="5" customWidth="1"/>
    <col min="1013" max="1013" width="10.7109375" style="5" customWidth="1"/>
    <col min="1014" max="1014" width="18.5703125" style="5" customWidth="1"/>
    <col min="1015" max="1015" width="18.7109375" style="5" customWidth="1"/>
    <col min="1016" max="1017" width="10.7109375" style="5" customWidth="1"/>
    <col min="1018" max="1018" width="22.140625" style="5" customWidth="1"/>
    <col min="1019" max="1020" width="10.7109375" style="5" customWidth="1"/>
    <col min="1021" max="1021" width="19" style="5" customWidth="1"/>
    <col min="1022" max="1022" width="18.28515625" style="5" customWidth="1"/>
    <col min="1023" max="1024" width="17.42578125" style="5" customWidth="1"/>
    <col min="1025" max="1025" width="4.28515625" style="5" customWidth="1"/>
    <col min="1026" max="1026" width="19.28515625" style="5" customWidth="1"/>
    <col min="1027" max="1027" width="22.85546875" style="5" customWidth="1"/>
    <col min="1028" max="1028" width="11.42578125" style="5"/>
    <col min="1029" max="1029" width="12.5703125" style="5" bestFit="1" customWidth="1"/>
    <col min="1030" max="1261" width="11.42578125" style="5"/>
    <col min="1262" max="1262" width="7.85546875" style="5" customWidth="1"/>
    <col min="1263" max="1263" width="15.5703125" style="5" customWidth="1"/>
    <col min="1264" max="1264" width="42.85546875" style="5" customWidth="1"/>
    <col min="1265" max="1265" width="26.140625" style="5" customWidth="1"/>
    <col min="1266" max="1266" width="14.140625" style="5" customWidth="1"/>
    <col min="1267" max="1267" width="10.7109375" style="5" customWidth="1"/>
    <col min="1268" max="1268" width="16.85546875" style="5" customWidth="1"/>
    <col min="1269" max="1269" width="10.7109375" style="5" customWidth="1"/>
    <col min="1270" max="1270" width="18.5703125" style="5" customWidth="1"/>
    <col min="1271" max="1271" width="18.7109375" style="5" customWidth="1"/>
    <col min="1272" max="1273" width="10.7109375" style="5" customWidth="1"/>
    <col min="1274" max="1274" width="22.140625" style="5" customWidth="1"/>
    <col min="1275" max="1276" width="10.7109375" style="5" customWidth="1"/>
    <col min="1277" max="1277" width="19" style="5" customWidth="1"/>
    <col min="1278" max="1278" width="18.28515625" style="5" customWidth="1"/>
    <col min="1279" max="1280" width="17.42578125" style="5" customWidth="1"/>
    <col min="1281" max="1281" width="4.28515625" style="5" customWidth="1"/>
    <col min="1282" max="1282" width="19.28515625" style="5" customWidth="1"/>
    <col min="1283" max="1283" width="22.85546875" style="5" customWidth="1"/>
    <col min="1284" max="1284" width="11.42578125" style="5"/>
    <col min="1285" max="1285" width="12.5703125" style="5" bestFit="1" customWidth="1"/>
    <col min="1286" max="1517" width="11.42578125" style="5"/>
    <col min="1518" max="1518" width="7.85546875" style="5" customWidth="1"/>
    <col min="1519" max="1519" width="15.5703125" style="5" customWidth="1"/>
    <col min="1520" max="1520" width="42.85546875" style="5" customWidth="1"/>
    <col min="1521" max="1521" width="26.140625" style="5" customWidth="1"/>
    <col min="1522" max="1522" width="14.140625" style="5" customWidth="1"/>
    <col min="1523" max="1523" width="10.7109375" style="5" customWidth="1"/>
    <col min="1524" max="1524" width="16.85546875" style="5" customWidth="1"/>
    <col min="1525" max="1525" width="10.7109375" style="5" customWidth="1"/>
    <col min="1526" max="1526" width="18.5703125" style="5" customWidth="1"/>
    <col min="1527" max="1527" width="18.7109375" style="5" customWidth="1"/>
    <col min="1528" max="1529" width="10.7109375" style="5" customWidth="1"/>
    <col min="1530" max="1530" width="22.140625" style="5" customWidth="1"/>
    <col min="1531" max="1532" width="10.7109375" style="5" customWidth="1"/>
    <col min="1533" max="1533" width="19" style="5" customWidth="1"/>
    <col min="1534" max="1534" width="18.28515625" style="5" customWidth="1"/>
    <col min="1535" max="1536" width="17.42578125" style="5" customWidth="1"/>
    <col min="1537" max="1537" width="4.28515625" style="5" customWidth="1"/>
    <col min="1538" max="1538" width="19.28515625" style="5" customWidth="1"/>
    <col min="1539" max="1539" width="22.85546875" style="5" customWidth="1"/>
    <col min="1540" max="1540" width="11.42578125" style="5"/>
    <col min="1541" max="1541" width="12.5703125" style="5" bestFit="1" customWidth="1"/>
    <col min="1542" max="1773" width="11.42578125" style="5"/>
    <col min="1774" max="1774" width="7.85546875" style="5" customWidth="1"/>
    <col min="1775" max="1775" width="15.5703125" style="5" customWidth="1"/>
    <col min="1776" max="1776" width="42.85546875" style="5" customWidth="1"/>
    <col min="1777" max="1777" width="26.140625" style="5" customWidth="1"/>
    <col min="1778" max="1778" width="14.140625" style="5" customWidth="1"/>
    <col min="1779" max="1779" width="10.7109375" style="5" customWidth="1"/>
    <col min="1780" max="1780" width="16.85546875" style="5" customWidth="1"/>
    <col min="1781" max="1781" width="10.7109375" style="5" customWidth="1"/>
    <col min="1782" max="1782" width="18.5703125" style="5" customWidth="1"/>
    <col min="1783" max="1783" width="18.7109375" style="5" customWidth="1"/>
    <col min="1784" max="1785" width="10.7109375" style="5" customWidth="1"/>
    <col min="1786" max="1786" width="22.140625" style="5" customWidth="1"/>
    <col min="1787" max="1788" width="10.7109375" style="5" customWidth="1"/>
    <col min="1789" max="1789" width="19" style="5" customWidth="1"/>
    <col min="1790" max="1790" width="18.28515625" style="5" customWidth="1"/>
    <col min="1791" max="1792" width="17.42578125" style="5" customWidth="1"/>
    <col min="1793" max="1793" width="4.28515625" style="5" customWidth="1"/>
    <col min="1794" max="1794" width="19.28515625" style="5" customWidth="1"/>
    <col min="1795" max="1795" width="22.85546875" style="5" customWidth="1"/>
    <col min="1796" max="1796" width="11.42578125" style="5"/>
    <col min="1797" max="1797" width="12.5703125" style="5" bestFit="1" customWidth="1"/>
    <col min="1798" max="2029" width="11.42578125" style="5"/>
    <col min="2030" max="2030" width="7.85546875" style="5" customWidth="1"/>
    <col min="2031" max="2031" width="15.5703125" style="5" customWidth="1"/>
    <col min="2032" max="2032" width="42.85546875" style="5" customWidth="1"/>
    <col min="2033" max="2033" width="26.140625" style="5" customWidth="1"/>
    <col min="2034" max="2034" width="14.140625" style="5" customWidth="1"/>
    <col min="2035" max="2035" width="10.7109375" style="5" customWidth="1"/>
    <col min="2036" max="2036" width="16.85546875" style="5" customWidth="1"/>
    <col min="2037" max="2037" width="10.7109375" style="5" customWidth="1"/>
    <col min="2038" max="2038" width="18.5703125" style="5" customWidth="1"/>
    <col min="2039" max="2039" width="18.7109375" style="5" customWidth="1"/>
    <col min="2040" max="2041" width="10.7109375" style="5" customWidth="1"/>
    <col min="2042" max="2042" width="22.140625" style="5" customWidth="1"/>
    <col min="2043" max="2044" width="10.7109375" style="5" customWidth="1"/>
    <col min="2045" max="2045" width="19" style="5" customWidth="1"/>
    <col min="2046" max="2046" width="18.28515625" style="5" customWidth="1"/>
    <col min="2047" max="2048" width="17.42578125" style="5" customWidth="1"/>
    <col min="2049" max="2049" width="4.28515625" style="5" customWidth="1"/>
    <col min="2050" max="2050" width="19.28515625" style="5" customWidth="1"/>
    <col min="2051" max="2051" width="22.85546875" style="5" customWidth="1"/>
    <col min="2052" max="2052" width="11.42578125" style="5"/>
    <col min="2053" max="2053" width="12.5703125" style="5" bestFit="1" customWidth="1"/>
    <col min="2054" max="2285" width="11.42578125" style="5"/>
    <col min="2286" max="2286" width="7.85546875" style="5" customWidth="1"/>
    <col min="2287" max="2287" width="15.5703125" style="5" customWidth="1"/>
    <col min="2288" max="2288" width="42.85546875" style="5" customWidth="1"/>
    <col min="2289" max="2289" width="26.140625" style="5" customWidth="1"/>
    <col min="2290" max="2290" width="14.140625" style="5" customWidth="1"/>
    <col min="2291" max="2291" width="10.7109375" style="5" customWidth="1"/>
    <col min="2292" max="2292" width="16.85546875" style="5" customWidth="1"/>
    <col min="2293" max="2293" width="10.7109375" style="5" customWidth="1"/>
    <col min="2294" max="2294" width="18.5703125" style="5" customWidth="1"/>
    <col min="2295" max="2295" width="18.7109375" style="5" customWidth="1"/>
    <col min="2296" max="2297" width="10.7109375" style="5" customWidth="1"/>
    <col min="2298" max="2298" width="22.140625" style="5" customWidth="1"/>
    <col min="2299" max="2300" width="10.7109375" style="5" customWidth="1"/>
    <col min="2301" max="2301" width="19" style="5" customWidth="1"/>
    <col min="2302" max="2302" width="18.28515625" style="5" customWidth="1"/>
    <col min="2303" max="2304" width="17.42578125" style="5" customWidth="1"/>
    <col min="2305" max="2305" width="4.28515625" style="5" customWidth="1"/>
    <col min="2306" max="2306" width="19.28515625" style="5" customWidth="1"/>
    <col min="2307" max="2307" width="22.85546875" style="5" customWidth="1"/>
    <col min="2308" max="2308" width="11.42578125" style="5"/>
    <col min="2309" max="2309" width="12.5703125" style="5" bestFit="1" customWidth="1"/>
    <col min="2310" max="2541" width="11.42578125" style="5"/>
    <col min="2542" max="2542" width="7.85546875" style="5" customWidth="1"/>
    <col min="2543" max="2543" width="15.5703125" style="5" customWidth="1"/>
    <col min="2544" max="2544" width="42.85546875" style="5" customWidth="1"/>
    <col min="2545" max="2545" width="26.140625" style="5" customWidth="1"/>
    <col min="2546" max="2546" width="14.140625" style="5" customWidth="1"/>
    <col min="2547" max="2547" width="10.7109375" style="5" customWidth="1"/>
    <col min="2548" max="2548" width="16.85546875" style="5" customWidth="1"/>
    <col min="2549" max="2549" width="10.7109375" style="5" customWidth="1"/>
    <col min="2550" max="2550" width="18.5703125" style="5" customWidth="1"/>
    <col min="2551" max="2551" width="18.7109375" style="5" customWidth="1"/>
    <col min="2552" max="2553" width="10.7109375" style="5" customWidth="1"/>
    <col min="2554" max="2554" width="22.140625" style="5" customWidth="1"/>
    <col min="2555" max="2556" width="10.7109375" style="5" customWidth="1"/>
    <col min="2557" max="2557" width="19" style="5" customWidth="1"/>
    <col min="2558" max="2558" width="18.28515625" style="5" customWidth="1"/>
    <col min="2559" max="2560" width="17.42578125" style="5" customWidth="1"/>
    <col min="2561" max="2561" width="4.28515625" style="5" customWidth="1"/>
    <col min="2562" max="2562" width="19.28515625" style="5" customWidth="1"/>
    <col min="2563" max="2563" width="22.85546875" style="5" customWidth="1"/>
    <col min="2564" max="2564" width="11.42578125" style="5"/>
    <col min="2565" max="2565" width="12.5703125" style="5" bestFit="1" customWidth="1"/>
    <col min="2566" max="2797" width="11.42578125" style="5"/>
    <col min="2798" max="2798" width="7.85546875" style="5" customWidth="1"/>
    <col min="2799" max="2799" width="15.5703125" style="5" customWidth="1"/>
    <col min="2800" max="2800" width="42.85546875" style="5" customWidth="1"/>
    <col min="2801" max="2801" width="26.140625" style="5" customWidth="1"/>
    <col min="2802" max="2802" width="14.140625" style="5" customWidth="1"/>
    <col min="2803" max="2803" width="10.7109375" style="5" customWidth="1"/>
    <col min="2804" max="2804" width="16.85546875" style="5" customWidth="1"/>
    <col min="2805" max="2805" width="10.7109375" style="5" customWidth="1"/>
    <col min="2806" max="2806" width="18.5703125" style="5" customWidth="1"/>
    <col min="2807" max="2807" width="18.7109375" style="5" customWidth="1"/>
    <col min="2808" max="2809" width="10.7109375" style="5" customWidth="1"/>
    <col min="2810" max="2810" width="22.140625" style="5" customWidth="1"/>
    <col min="2811" max="2812" width="10.7109375" style="5" customWidth="1"/>
    <col min="2813" max="2813" width="19" style="5" customWidth="1"/>
    <col min="2814" max="2814" width="18.28515625" style="5" customWidth="1"/>
    <col min="2815" max="2816" width="17.42578125" style="5" customWidth="1"/>
    <col min="2817" max="2817" width="4.28515625" style="5" customWidth="1"/>
    <col min="2818" max="2818" width="19.28515625" style="5" customWidth="1"/>
    <col min="2819" max="2819" width="22.85546875" style="5" customWidth="1"/>
    <col min="2820" max="2820" width="11.42578125" style="5"/>
    <col min="2821" max="2821" width="12.5703125" style="5" bestFit="1" customWidth="1"/>
    <col min="2822" max="3053" width="11.42578125" style="5"/>
    <col min="3054" max="3054" width="7.85546875" style="5" customWidth="1"/>
    <col min="3055" max="3055" width="15.5703125" style="5" customWidth="1"/>
    <col min="3056" max="3056" width="42.85546875" style="5" customWidth="1"/>
    <col min="3057" max="3057" width="26.140625" style="5" customWidth="1"/>
    <col min="3058" max="3058" width="14.140625" style="5" customWidth="1"/>
    <col min="3059" max="3059" width="10.7109375" style="5" customWidth="1"/>
    <col min="3060" max="3060" width="16.85546875" style="5" customWidth="1"/>
    <col min="3061" max="3061" width="10.7109375" style="5" customWidth="1"/>
    <col min="3062" max="3062" width="18.5703125" style="5" customWidth="1"/>
    <col min="3063" max="3063" width="18.7109375" style="5" customWidth="1"/>
    <col min="3064" max="3065" width="10.7109375" style="5" customWidth="1"/>
    <col min="3066" max="3066" width="22.140625" style="5" customWidth="1"/>
    <col min="3067" max="3068" width="10.7109375" style="5" customWidth="1"/>
    <col min="3069" max="3069" width="19" style="5" customWidth="1"/>
    <col min="3070" max="3070" width="18.28515625" style="5" customWidth="1"/>
    <col min="3071" max="3072" width="17.42578125" style="5" customWidth="1"/>
    <col min="3073" max="3073" width="4.28515625" style="5" customWidth="1"/>
    <col min="3074" max="3074" width="19.28515625" style="5" customWidth="1"/>
    <col min="3075" max="3075" width="22.85546875" style="5" customWidth="1"/>
    <col min="3076" max="3076" width="11.42578125" style="5"/>
    <col min="3077" max="3077" width="12.5703125" style="5" bestFit="1" customWidth="1"/>
    <col min="3078" max="3309" width="11.42578125" style="5"/>
    <col min="3310" max="3310" width="7.85546875" style="5" customWidth="1"/>
    <col min="3311" max="3311" width="15.5703125" style="5" customWidth="1"/>
    <col min="3312" max="3312" width="42.85546875" style="5" customWidth="1"/>
    <col min="3313" max="3313" width="26.140625" style="5" customWidth="1"/>
    <col min="3314" max="3314" width="14.140625" style="5" customWidth="1"/>
    <col min="3315" max="3315" width="10.7109375" style="5" customWidth="1"/>
    <col min="3316" max="3316" width="16.85546875" style="5" customWidth="1"/>
    <col min="3317" max="3317" width="10.7109375" style="5" customWidth="1"/>
    <col min="3318" max="3318" width="18.5703125" style="5" customWidth="1"/>
    <col min="3319" max="3319" width="18.7109375" style="5" customWidth="1"/>
    <col min="3320" max="3321" width="10.7109375" style="5" customWidth="1"/>
    <col min="3322" max="3322" width="22.140625" style="5" customWidth="1"/>
    <col min="3323" max="3324" width="10.7109375" style="5" customWidth="1"/>
    <col min="3325" max="3325" width="19" style="5" customWidth="1"/>
    <col min="3326" max="3326" width="18.28515625" style="5" customWidth="1"/>
    <col min="3327" max="3328" width="17.42578125" style="5" customWidth="1"/>
    <col min="3329" max="3329" width="4.28515625" style="5" customWidth="1"/>
    <col min="3330" max="3330" width="19.28515625" style="5" customWidth="1"/>
    <col min="3331" max="3331" width="22.85546875" style="5" customWidth="1"/>
    <col min="3332" max="3332" width="11.42578125" style="5"/>
    <col min="3333" max="3333" width="12.5703125" style="5" bestFit="1" customWidth="1"/>
    <col min="3334" max="3565" width="11.42578125" style="5"/>
    <col min="3566" max="3566" width="7.85546875" style="5" customWidth="1"/>
    <col min="3567" max="3567" width="15.5703125" style="5" customWidth="1"/>
    <col min="3568" max="3568" width="42.85546875" style="5" customWidth="1"/>
    <col min="3569" max="3569" width="26.140625" style="5" customWidth="1"/>
    <col min="3570" max="3570" width="14.140625" style="5" customWidth="1"/>
    <col min="3571" max="3571" width="10.7109375" style="5" customWidth="1"/>
    <col min="3572" max="3572" width="16.85546875" style="5" customWidth="1"/>
    <col min="3573" max="3573" width="10.7109375" style="5" customWidth="1"/>
    <col min="3574" max="3574" width="18.5703125" style="5" customWidth="1"/>
    <col min="3575" max="3575" width="18.7109375" style="5" customWidth="1"/>
    <col min="3576" max="3577" width="10.7109375" style="5" customWidth="1"/>
    <col min="3578" max="3578" width="22.140625" style="5" customWidth="1"/>
    <col min="3579" max="3580" width="10.7109375" style="5" customWidth="1"/>
    <col min="3581" max="3581" width="19" style="5" customWidth="1"/>
    <col min="3582" max="3582" width="18.28515625" style="5" customWidth="1"/>
    <col min="3583" max="3584" width="17.42578125" style="5" customWidth="1"/>
    <col min="3585" max="3585" width="4.28515625" style="5" customWidth="1"/>
    <col min="3586" max="3586" width="19.28515625" style="5" customWidth="1"/>
    <col min="3587" max="3587" width="22.85546875" style="5" customWidth="1"/>
    <col min="3588" max="3588" width="11.42578125" style="5"/>
    <col min="3589" max="3589" width="12.5703125" style="5" bestFit="1" customWidth="1"/>
    <col min="3590" max="3821" width="11.42578125" style="5"/>
    <col min="3822" max="3822" width="7.85546875" style="5" customWidth="1"/>
    <col min="3823" max="3823" width="15.5703125" style="5" customWidth="1"/>
    <col min="3824" max="3824" width="42.85546875" style="5" customWidth="1"/>
    <col min="3825" max="3825" width="26.140625" style="5" customWidth="1"/>
    <col min="3826" max="3826" width="14.140625" style="5" customWidth="1"/>
    <col min="3827" max="3827" width="10.7109375" style="5" customWidth="1"/>
    <col min="3828" max="3828" width="16.85546875" style="5" customWidth="1"/>
    <col min="3829" max="3829" width="10.7109375" style="5" customWidth="1"/>
    <col min="3830" max="3830" width="18.5703125" style="5" customWidth="1"/>
    <col min="3831" max="3831" width="18.7109375" style="5" customWidth="1"/>
    <col min="3832" max="3833" width="10.7109375" style="5" customWidth="1"/>
    <col min="3834" max="3834" width="22.140625" style="5" customWidth="1"/>
    <col min="3835" max="3836" width="10.7109375" style="5" customWidth="1"/>
    <col min="3837" max="3837" width="19" style="5" customWidth="1"/>
    <col min="3838" max="3838" width="18.28515625" style="5" customWidth="1"/>
    <col min="3839" max="3840" width="17.42578125" style="5" customWidth="1"/>
    <col min="3841" max="3841" width="4.28515625" style="5" customWidth="1"/>
    <col min="3842" max="3842" width="19.28515625" style="5" customWidth="1"/>
    <col min="3843" max="3843" width="22.85546875" style="5" customWidth="1"/>
    <col min="3844" max="3844" width="11.42578125" style="5"/>
    <col min="3845" max="3845" width="12.5703125" style="5" bestFit="1" customWidth="1"/>
    <col min="3846" max="4077" width="11.42578125" style="5"/>
    <col min="4078" max="4078" width="7.85546875" style="5" customWidth="1"/>
    <col min="4079" max="4079" width="15.5703125" style="5" customWidth="1"/>
    <col min="4080" max="4080" width="42.85546875" style="5" customWidth="1"/>
    <col min="4081" max="4081" width="26.140625" style="5" customWidth="1"/>
    <col min="4082" max="4082" width="14.140625" style="5" customWidth="1"/>
    <col min="4083" max="4083" width="10.7109375" style="5" customWidth="1"/>
    <col min="4084" max="4084" width="16.85546875" style="5" customWidth="1"/>
    <col min="4085" max="4085" width="10.7109375" style="5" customWidth="1"/>
    <col min="4086" max="4086" width="18.5703125" style="5" customWidth="1"/>
    <col min="4087" max="4087" width="18.7109375" style="5" customWidth="1"/>
    <col min="4088" max="4089" width="10.7109375" style="5" customWidth="1"/>
    <col min="4090" max="4090" width="22.140625" style="5" customWidth="1"/>
    <col min="4091" max="4092" width="10.7109375" style="5" customWidth="1"/>
    <col min="4093" max="4093" width="19" style="5" customWidth="1"/>
    <col min="4094" max="4094" width="18.28515625" style="5" customWidth="1"/>
    <col min="4095" max="4096" width="17.42578125" style="5" customWidth="1"/>
    <col min="4097" max="4097" width="4.28515625" style="5" customWidth="1"/>
    <col min="4098" max="4098" width="19.28515625" style="5" customWidth="1"/>
    <col min="4099" max="4099" width="22.85546875" style="5" customWidth="1"/>
    <col min="4100" max="4100" width="11.42578125" style="5"/>
    <col min="4101" max="4101" width="12.5703125" style="5" bestFit="1" customWidth="1"/>
    <col min="4102" max="4333" width="11.42578125" style="5"/>
    <col min="4334" max="4334" width="7.85546875" style="5" customWidth="1"/>
    <col min="4335" max="4335" width="15.5703125" style="5" customWidth="1"/>
    <col min="4336" max="4336" width="42.85546875" style="5" customWidth="1"/>
    <col min="4337" max="4337" width="26.140625" style="5" customWidth="1"/>
    <col min="4338" max="4338" width="14.140625" style="5" customWidth="1"/>
    <col min="4339" max="4339" width="10.7109375" style="5" customWidth="1"/>
    <col min="4340" max="4340" width="16.85546875" style="5" customWidth="1"/>
    <col min="4341" max="4341" width="10.7109375" style="5" customWidth="1"/>
    <col min="4342" max="4342" width="18.5703125" style="5" customWidth="1"/>
    <col min="4343" max="4343" width="18.7109375" style="5" customWidth="1"/>
    <col min="4344" max="4345" width="10.7109375" style="5" customWidth="1"/>
    <col min="4346" max="4346" width="22.140625" style="5" customWidth="1"/>
    <col min="4347" max="4348" width="10.7109375" style="5" customWidth="1"/>
    <col min="4349" max="4349" width="19" style="5" customWidth="1"/>
    <col min="4350" max="4350" width="18.28515625" style="5" customWidth="1"/>
    <col min="4351" max="4352" width="17.42578125" style="5" customWidth="1"/>
    <col min="4353" max="4353" width="4.28515625" style="5" customWidth="1"/>
    <col min="4354" max="4354" width="19.28515625" style="5" customWidth="1"/>
    <col min="4355" max="4355" width="22.85546875" style="5" customWidth="1"/>
    <col min="4356" max="4356" width="11.42578125" style="5"/>
    <col min="4357" max="4357" width="12.5703125" style="5" bestFit="1" customWidth="1"/>
    <col min="4358" max="4589" width="11.42578125" style="5"/>
    <col min="4590" max="4590" width="7.85546875" style="5" customWidth="1"/>
    <col min="4591" max="4591" width="15.5703125" style="5" customWidth="1"/>
    <col min="4592" max="4592" width="42.85546875" style="5" customWidth="1"/>
    <col min="4593" max="4593" width="26.140625" style="5" customWidth="1"/>
    <col min="4594" max="4594" width="14.140625" style="5" customWidth="1"/>
    <col min="4595" max="4595" width="10.7109375" style="5" customWidth="1"/>
    <col min="4596" max="4596" width="16.85546875" style="5" customWidth="1"/>
    <col min="4597" max="4597" width="10.7109375" style="5" customWidth="1"/>
    <col min="4598" max="4598" width="18.5703125" style="5" customWidth="1"/>
    <col min="4599" max="4599" width="18.7109375" style="5" customWidth="1"/>
    <col min="4600" max="4601" width="10.7109375" style="5" customWidth="1"/>
    <col min="4602" max="4602" width="22.140625" style="5" customWidth="1"/>
    <col min="4603" max="4604" width="10.7109375" style="5" customWidth="1"/>
    <col min="4605" max="4605" width="19" style="5" customWidth="1"/>
    <col min="4606" max="4606" width="18.28515625" style="5" customWidth="1"/>
    <col min="4607" max="4608" width="17.42578125" style="5" customWidth="1"/>
    <col min="4609" max="4609" width="4.28515625" style="5" customWidth="1"/>
    <col min="4610" max="4610" width="19.28515625" style="5" customWidth="1"/>
    <col min="4611" max="4611" width="22.85546875" style="5" customWidth="1"/>
    <col min="4612" max="4612" width="11.42578125" style="5"/>
    <col min="4613" max="4613" width="12.5703125" style="5" bestFit="1" customWidth="1"/>
    <col min="4614" max="4845" width="11.42578125" style="5"/>
    <col min="4846" max="4846" width="7.85546875" style="5" customWidth="1"/>
    <col min="4847" max="4847" width="15.5703125" style="5" customWidth="1"/>
    <col min="4848" max="4848" width="42.85546875" style="5" customWidth="1"/>
    <col min="4849" max="4849" width="26.140625" style="5" customWidth="1"/>
    <col min="4850" max="4850" width="14.140625" style="5" customWidth="1"/>
    <col min="4851" max="4851" width="10.7109375" style="5" customWidth="1"/>
    <col min="4852" max="4852" width="16.85546875" style="5" customWidth="1"/>
    <col min="4853" max="4853" width="10.7109375" style="5" customWidth="1"/>
    <col min="4854" max="4854" width="18.5703125" style="5" customWidth="1"/>
    <col min="4855" max="4855" width="18.7109375" style="5" customWidth="1"/>
    <col min="4856" max="4857" width="10.7109375" style="5" customWidth="1"/>
    <col min="4858" max="4858" width="22.140625" style="5" customWidth="1"/>
    <col min="4859" max="4860" width="10.7109375" style="5" customWidth="1"/>
    <col min="4861" max="4861" width="19" style="5" customWidth="1"/>
    <col min="4862" max="4862" width="18.28515625" style="5" customWidth="1"/>
    <col min="4863" max="4864" width="17.42578125" style="5" customWidth="1"/>
    <col min="4865" max="4865" width="4.28515625" style="5" customWidth="1"/>
    <col min="4866" max="4866" width="19.28515625" style="5" customWidth="1"/>
    <col min="4867" max="4867" width="22.85546875" style="5" customWidth="1"/>
    <col min="4868" max="4868" width="11.42578125" style="5"/>
    <col min="4869" max="4869" width="12.5703125" style="5" bestFit="1" customWidth="1"/>
    <col min="4870" max="5101" width="11.42578125" style="5"/>
    <col min="5102" max="5102" width="7.85546875" style="5" customWidth="1"/>
    <col min="5103" max="5103" width="15.5703125" style="5" customWidth="1"/>
    <col min="5104" max="5104" width="42.85546875" style="5" customWidth="1"/>
    <col min="5105" max="5105" width="26.140625" style="5" customWidth="1"/>
    <col min="5106" max="5106" width="14.140625" style="5" customWidth="1"/>
    <col min="5107" max="5107" width="10.7109375" style="5" customWidth="1"/>
    <col min="5108" max="5108" width="16.85546875" style="5" customWidth="1"/>
    <col min="5109" max="5109" width="10.7109375" style="5" customWidth="1"/>
    <col min="5110" max="5110" width="18.5703125" style="5" customWidth="1"/>
    <col min="5111" max="5111" width="18.7109375" style="5" customWidth="1"/>
    <col min="5112" max="5113" width="10.7109375" style="5" customWidth="1"/>
    <col min="5114" max="5114" width="22.140625" style="5" customWidth="1"/>
    <col min="5115" max="5116" width="10.7109375" style="5" customWidth="1"/>
    <col min="5117" max="5117" width="19" style="5" customWidth="1"/>
    <col min="5118" max="5118" width="18.28515625" style="5" customWidth="1"/>
    <col min="5119" max="5120" width="17.42578125" style="5" customWidth="1"/>
    <col min="5121" max="5121" width="4.28515625" style="5" customWidth="1"/>
    <col min="5122" max="5122" width="19.28515625" style="5" customWidth="1"/>
    <col min="5123" max="5123" width="22.85546875" style="5" customWidth="1"/>
    <col min="5124" max="5124" width="11.42578125" style="5"/>
    <col min="5125" max="5125" width="12.5703125" style="5" bestFit="1" customWidth="1"/>
    <col min="5126" max="5357" width="11.42578125" style="5"/>
    <col min="5358" max="5358" width="7.85546875" style="5" customWidth="1"/>
    <col min="5359" max="5359" width="15.5703125" style="5" customWidth="1"/>
    <col min="5360" max="5360" width="42.85546875" style="5" customWidth="1"/>
    <col min="5361" max="5361" width="26.140625" style="5" customWidth="1"/>
    <col min="5362" max="5362" width="14.140625" style="5" customWidth="1"/>
    <col min="5363" max="5363" width="10.7109375" style="5" customWidth="1"/>
    <col min="5364" max="5364" width="16.85546875" style="5" customWidth="1"/>
    <col min="5365" max="5365" width="10.7109375" style="5" customWidth="1"/>
    <col min="5366" max="5366" width="18.5703125" style="5" customWidth="1"/>
    <col min="5367" max="5367" width="18.7109375" style="5" customWidth="1"/>
    <col min="5368" max="5369" width="10.7109375" style="5" customWidth="1"/>
    <col min="5370" max="5370" width="22.140625" style="5" customWidth="1"/>
    <col min="5371" max="5372" width="10.7109375" style="5" customWidth="1"/>
    <col min="5373" max="5373" width="19" style="5" customWidth="1"/>
    <col min="5374" max="5374" width="18.28515625" style="5" customWidth="1"/>
    <col min="5375" max="5376" width="17.42578125" style="5" customWidth="1"/>
    <col min="5377" max="5377" width="4.28515625" style="5" customWidth="1"/>
    <col min="5378" max="5378" width="19.28515625" style="5" customWidth="1"/>
    <col min="5379" max="5379" width="22.85546875" style="5" customWidth="1"/>
    <col min="5380" max="5380" width="11.42578125" style="5"/>
    <col min="5381" max="5381" width="12.5703125" style="5" bestFit="1" customWidth="1"/>
    <col min="5382" max="5613" width="11.42578125" style="5"/>
    <col min="5614" max="5614" width="7.85546875" style="5" customWidth="1"/>
    <col min="5615" max="5615" width="15.5703125" style="5" customWidth="1"/>
    <col min="5616" max="5616" width="42.85546875" style="5" customWidth="1"/>
    <col min="5617" max="5617" width="26.140625" style="5" customWidth="1"/>
    <col min="5618" max="5618" width="14.140625" style="5" customWidth="1"/>
    <col min="5619" max="5619" width="10.7109375" style="5" customWidth="1"/>
    <col min="5620" max="5620" width="16.85546875" style="5" customWidth="1"/>
    <col min="5621" max="5621" width="10.7109375" style="5" customWidth="1"/>
    <col min="5622" max="5622" width="18.5703125" style="5" customWidth="1"/>
    <col min="5623" max="5623" width="18.7109375" style="5" customWidth="1"/>
    <col min="5624" max="5625" width="10.7109375" style="5" customWidth="1"/>
    <col min="5626" max="5626" width="22.140625" style="5" customWidth="1"/>
    <col min="5627" max="5628" width="10.7109375" style="5" customWidth="1"/>
    <col min="5629" max="5629" width="19" style="5" customWidth="1"/>
    <col min="5630" max="5630" width="18.28515625" style="5" customWidth="1"/>
    <col min="5631" max="5632" width="17.42578125" style="5" customWidth="1"/>
    <col min="5633" max="5633" width="4.28515625" style="5" customWidth="1"/>
    <col min="5634" max="5634" width="19.28515625" style="5" customWidth="1"/>
    <col min="5635" max="5635" width="22.85546875" style="5" customWidth="1"/>
    <col min="5636" max="5636" width="11.42578125" style="5"/>
    <col min="5637" max="5637" width="12.5703125" style="5" bestFit="1" customWidth="1"/>
    <col min="5638" max="5869" width="11.42578125" style="5"/>
    <col min="5870" max="5870" width="7.85546875" style="5" customWidth="1"/>
    <col min="5871" max="5871" width="15.5703125" style="5" customWidth="1"/>
    <col min="5872" max="5872" width="42.85546875" style="5" customWidth="1"/>
    <col min="5873" max="5873" width="26.140625" style="5" customWidth="1"/>
    <col min="5874" max="5874" width="14.140625" style="5" customWidth="1"/>
    <col min="5875" max="5875" width="10.7109375" style="5" customWidth="1"/>
    <col min="5876" max="5876" width="16.85546875" style="5" customWidth="1"/>
    <col min="5877" max="5877" width="10.7109375" style="5" customWidth="1"/>
    <col min="5878" max="5878" width="18.5703125" style="5" customWidth="1"/>
    <col min="5879" max="5879" width="18.7109375" style="5" customWidth="1"/>
    <col min="5880" max="5881" width="10.7109375" style="5" customWidth="1"/>
    <col min="5882" max="5882" width="22.140625" style="5" customWidth="1"/>
    <col min="5883" max="5884" width="10.7109375" style="5" customWidth="1"/>
    <col min="5885" max="5885" width="19" style="5" customWidth="1"/>
    <col min="5886" max="5886" width="18.28515625" style="5" customWidth="1"/>
    <col min="5887" max="5888" width="17.42578125" style="5" customWidth="1"/>
    <col min="5889" max="5889" width="4.28515625" style="5" customWidth="1"/>
    <col min="5890" max="5890" width="19.28515625" style="5" customWidth="1"/>
    <col min="5891" max="5891" width="22.85546875" style="5" customWidth="1"/>
    <col min="5892" max="5892" width="11.42578125" style="5"/>
    <col min="5893" max="5893" width="12.5703125" style="5" bestFit="1" customWidth="1"/>
    <col min="5894" max="6125" width="11.42578125" style="5"/>
    <col min="6126" max="6126" width="7.85546875" style="5" customWidth="1"/>
    <col min="6127" max="6127" width="15.5703125" style="5" customWidth="1"/>
    <col min="6128" max="6128" width="42.85546875" style="5" customWidth="1"/>
    <col min="6129" max="6129" width="26.140625" style="5" customWidth="1"/>
    <col min="6130" max="6130" width="14.140625" style="5" customWidth="1"/>
    <col min="6131" max="6131" width="10.7109375" style="5" customWidth="1"/>
    <col min="6132" max="6132" width="16.85546875" style="5" customWidth="1"/>
    <col min="6133" max="6133" width="10.7109375" style="5" customWidth="1"/>
    <col min="6134" max="6134" width="18.5703125" style="5" customWidth="1"/>
    <col min="6135" max="6135" width="18.7109375" style="5" customWidth="1"/>
    <col min="6136" max="6137" width="10.7109375" style="5" customWidth="1"/>
    <col min="6138" max="6138" width="22.140625" style="5" customWidth="1"/>
    <col min="6139" max="6140" width="10.7109375" style="5" customWidth="1"/>
    <col min="6141" max="6141" width="19" style="5" customWidth="1"/>
    <col min="6142" max="6142" width="18.28515625" style="5" customWidth="1"/>
    <col min="6143" max="6144" width="17.42578125" style="5" customWidth="1"/>
    <col min="6145" max="6145" width="4.28515625" style="5" customWidth="1"/>
    <col min="6146" max="6146" width="19.28515625" style="5" customWidth="1"/>
    <col min="6147" max="6147" width="22.85546875" style="5" customWidth="1"/>
    <col min="6148" max="6148" width="11.42578125" style="5"/>
    <col min="6149" max="6149" width="12.5703125" style="5" bestFit="1" customWidth="1"/>
    <col min="6150" max="6381" width="11.42578125" style="5"/>
    <col min="6382" max="6382" width="7.85546875" style="5" customWidth="1"/>
    <col min="6383" max="6383" width="15.5703125" style="5" customWidth="1"/>
    <col min="6384" max="6384" width="42.85546875" style="5" customWidth="1"/>
    <col min="6385" max="6385" width="26.140625" style="5" customWidth="1"/>
    <col min="6386" max="6386" width="14.140625" style="5" customWidth="1"/>
    <col min="6387" max="6387" width="10.7109375" style="5" customWidth="1"/>
    <col min="6388" max="6388" width="16.85546875" style="5" customWidth="1"/>
    <col min="6389" max="6389" width="10.7109375" style="5" customWidth="1"/>
    <col min="6390" max="6390" width="18.5703125" style="5" customWidth="1"/>
    <col min="6391" max="6391" width="18.7109375" style="5" customWidth="1"/>
    <col min="6392" max="6393" width="10.7109375" style="5" customWidth="1"/>
    <col min="6394" max="6394" width="22.140625" style="5" customWidth="1"/>
    <col min="6395" max="6396" width="10.7109375" style="5" customWidth="1"/>
    <col min="6397" max="6397" width="19" style="5" customWidth="1"/>
    <col min="6398" max="6398" width="18.28515625" style="5" customWidth="1"/>
    <col min="6399" max="6400" width="17.42578125" style="5" customWidth="1"/>
    <col min="6401" max="6401" width="4.28515625" style="5" customWidth="1"/>
    <col min="6402" max="6402" width="19.28515625" style="5" customWidth="1"/>
    <col min="6403" max="6403" width="22.85546875" style="5" customWidth="1"/>
    <col min="6404" max="6404" width="11.42578125" style="5"/>
    <col min="6405" max="6405" width="12.5703125" style="5" bestFit="1" customWidth="1"/>
    <col min="6406" max="6637" width="11.42578125" style="5"/>
    <col min="6638" max="6638" width="7.85546875" style="5" customWidth="1"/>
    <col min="6639" max="6639" width="15.5703125" style="5" customWidth="1"/>
    <col min="6640" max="6640" width="42.85546875" style="5" customWidth="1"/>
    <col min="6641" max="6641" width="26.140625" style="5" customWidth="1"/>
    <col min="6642" max="6642" width="14.140625" style="5" customWidth="1"/>
    <col min="6643" max="6643" width="10.7109375" style="5" customWidth="1"/>
    <col min="6644" max="6644" width="16.85546875" style="5" customWidth="1"/>
    <col min="6645" max="6645" width="10.7109375" style="5" customWidth="1"/>
    <col min="6646" max="6646" width="18.5703125" style="5" customWidth="1"/>
    <col min="6647" max="6647" width="18.7109375" style="5" customWidth="1"/>
    <col min="6648" max="6649" width="10.7109375" style="5" customWidth="1"/>
    <col min="6650" max="6650" width="22.140625" style="5" customWidth="1"/>
    <col min="6651" max="6652" width="10.7109375" style="5" customWidth="1"/>
    <col min="6653" max="6653" width="19" style="5" customWidth="1"/>
    <col min="6654" max="6654" width="18.28515625" style="5" customWidth="1"/>
    <col min="6655" max="6656" width="17.42578125" style="5" customWidth="1"/>
    <col min="6657" max="6657" width="4.28515625" style="5" customWidth="1"/>
    <col min="6658" max="6658" width="19.28515625" style="5" customWidth="1"/>
    <col min="6659" max="6659" width="22.85546875" style="5" customWidth="1"/>
    <col min="6660" max="6660" width="11.42578125" style="5"/>
    <col min="6661" max="6661" width="12.5703125" style="5" bestFit="1" customWidth="1"/>
    <col min="6662" max="6893" width="11.42578125" style="5"/>
    <col min="6894" max="6894" width="7.85546875" style="5" customWidth="1"/>
    <col min="6895" max="6895" width="15.5703125" style="5" customWidth="1"/>
    <col min="6896" max="6896" width="42.85546875" style="5" customWidth="1"/>
    <col min="6897" max="6897" width="26.140625" style="5" customWidth="1"/>
    <col min="6898" max="6898" width="14.140625" style="5" customWidth="1"/>
    <col min="6899" max="6899" width="10.7109375" style="5" customWidth="1"/>
    <col min="6900" max="6900" width="16.85546875" style="5" customWidth="1"/>
    <col min="6901" max="6901" width="10.7109375" style="5" customWidth="1"/>
    <col min="6902" max="6902" width="18.5703125" style="5" customWidth="1"/>
    <col min="6903" max="6903" width="18.7109375" style="5" customWidth="1"/>
    <col min="6904" max="6905" width="10.7109375" style="5" customWidth="1"/>
    <col min="6906" max="6906" width="22.140625" style="5" customWidth="1"/>
    <col min="6907" max="6908" width="10.7109375" style="5" customWidth="1"/>
    <col min="6909" max="6909" width="19" style="5" customWidth="1"/>
    <col min="6910" max="6910" width="18.28515625" style="5" customWidth="1"/>
    <col min="6911" max="6912" width="17.42578125" style="5" customWidth="1"/>
    <col min="6913" max="6913" width="4.28515625" style="5" customWidth="1"/>
    <col min="6914" max="6914" width="19.28515625" style="5" customWidth="1"/>
    <col min="6915" max="6915" width="22.85546875" style="5" customWidth="1"/>
    <col min="6916" max="6916" width="11.42578125" style="5"/>
    <col min="6917" max="6917" width="12.5703125" style="5" bestFit="1" customWidth="1"/>
    <col min="6918" max="7149" width="11.42578125" style="5"/>
    <col min="7150" max="7150" width="7.85546875" style="5" customWidth="1"/>
    <col min="7151" max="7151" width="15.5703125" style="5" customWidth="1"/>
    <col min="7152" max="7152" width="42.85546875" style="5" customWidth="1"/>
    <col min="7153" max="7153" width="26.140625" style="5" customWidth="1"/>
    <col min="7154" max="7154" width="14.140625" style="5" customWidth="1"/>
    <col min="7155" max="7155" width="10.7109375" style="5" customWidth="1"/>
    <col min="7156" max="7156" width="16.85546875" style="5" customWidth="1"/>
    <col min="7157" max="7157" width="10.7109375" style="5" customWidth="1"/>
    <col min="7158" max="7158" width="18.5703125" style="5" customWidth="1"/>
    <col min="7159" max="7159" width="18.7109375" style="5" customWidth="1"/>
    <col min="7160" max="7161" width="10.7109375" style="5" customWidth="1"/>
    <col min="7162" max="7162" width="22.140625" style="5" customWidth="1"/>
    <col min="7163" max="7164" width="10.7109375" style="5" customWidth="1"/>
    <col min="7165" max="7165" width="19" style="5" customWidth="1"/>
    <col min="7166" max="7166" width="18.28515625" style="5" customWidth="1"/>
    <col min="7167" max="7168" width="17.42578125" style="5" customWidth="1"/>
    <col min="7169" max="7169" width="4.28515625" style="5" customWidth="1"/>
    <col min="7170" max="7170" width="19.28515625" style="5" customWidth="1"/>
    <col min="7171" max="7171" width="22.85546875" style="5" customWidth="1"/>
    <col min="7172" max="7172" width="11.42578125" style="5"/>
    <col min="7173" max="7173" width="12.5703125" style="5" bestFit="1" customWidth="1"/>
    <col min="7174" max="7405" width="11.42578125" style="5"/>
    <col min="7406" max="7406" width="7.85546875" style="5" customWidth="1"/>
    <col min="7407" max="7407" width="15.5703125" style="5" customWidth="1"/>
    <col min="7408" max="7408" width="42.85546875" style="5" customWidth="1"/>
    <col min="7409" max="7409" width="26.140625" style="5" customWidth="1"/>
    <col min="7410" max="7410" width="14.140625" style="5" customWidth="1"/>
    <col min="7411" max="7411" width="10.7109375" style="5" customWidth="1"/>
    <col min="7412" max="7412" width="16.85546875" style="5" customWidth="1"/>
    <col min="7413" max="7413" width="10.7109375" style="5" customWidth="1"/>
    <col min="7414" max="7414" width="18.5703125" style="5" customWidth="1"/>
    <col min="7415" max="7415" width="18.7109375" style="5" customWidth="1"/>
    <col min="7416" max="7417" width="10.7109375" style="5" customWidth="1"/>
    <col min="7418" max="7418" width="22.140625" style="5" customWidth="1"/>
    <col min="7419" max="7420" width="10.7109375" style="5" customWidth="1"/>
    <col min="7421" max="7421" width="19" style="5" customWidth="1"/>
    <col min="7422" max="7422" width="18.28515625" style="5" customWidth="1"/>
    <col min="7423" max="7424" width="17.42578125" style="5" customWidth="1"/>
    <col min="7425" max="7425" width="4.28515625" style="5" customWidth="1"/>
    <col min="7426" max="7426" width="19.28515625" style="5" customWidth="1"/>
    <col min="7427" max="7427" width="22.85546875" style="5" customWidth="1"/>
    <col min="7428" max="7428" width="11.42578125" style="5"/>
    <col min="7429" max="7429" width="12.5703125" style="5" bestFit="1" customWidth="1"/>
    <col min="7430" max="7661" width="11.42578125" style="5"/>
    <col min="7662" max="7662" width="7.85546875" style="5" customWidth="1"/>
    <col min="7663" max="7663" width="15.5703125" style="5" customWidth="1"/>
    <col min="7664" max="7664" width="42.85546875" style="5" customWidth="1"/>
    <col min="7665" max="7665" width="26.140625" style="5" customWidth="1"/>
    <col min="7666" max="7666" width="14.140625" style="5" customWidth="1"/>
    <col min="7667" max="7667" width="10.7109375" style="5" customWidth="1"/>
    <col min="7668" max="7668" width="16.85546875" style="5" customWidth="1"/>
    <col min="7669" max="7669" width="10.7109375" style="5" customWidth="1"/>
    <col min="7670" max="7670" width="18.5703125" style="5" customWidth="1"/>
    <col min="7671" max="7671" width="18.7109375" style="5" customWidth="1"/>
    <col min="7672" max="7673" width="10.7109375" style="5" customWidth="1"/>
    <col min="7674" max="7674" width="22.140625" style="5" customWidth="1"/>
    <col min="7675" max="7676" width="10.7109375" style="5" customWidth="1"/>
    <col min="7677" max="7677" width="19" style="5" customWidth="1"/>
    <col min="7678" max="7678" width="18.28515625" style="5" customWidth="1"/>
    <col min="7679" max="7680" width="17.42578125" style="5" customWidth="1"/>
    <col min="7681" max="7681" width="4.28515625" style="5" customWidth="1"/>
    <col min="7682" max="7682" width="19.28515625" style="5" customWidth="1"/>
    <col min="7683" max="7683" width="22.85546875" style="5" customWidth="1"/>
    <col min="7684" max="7684" width="11.42578125" style="5"/>
    <col min="7685" max="7685" width="12.5703125" style="5" bestFit="1" customWidth="1"/>
    <col min="7686" max="7917" width="11.42578125" style="5"/>
    <col min="7918" max="7918" width="7.85546875" style="5" customWidth="1"/>
    <col min="7919" max="7919" width="15.5703125" style="5" customWidth="1"/>
    <col min="7920" max="7920" width="42.85546875" style="5" customWidth="1"/>
    <col min="7921" max="7921" width="26.140625" style="5" customWidth="1"/>
    <col min="7922" max="7922" width="14.140625" style="5" customWidth="1"/>
    <col min="7923" max="7923" width="10.7109375" style="5" customWidth="1"/>
    <col min="7924" max="7924" width="16.85546875" style="5" customWidth="1"/>
    <col min="7925" max="7925" width="10.7109375" style="5" customWidth="1"/>
    <col min="7926" max="7926" width="18.5703125" style="5" customWidth="1"/>
    <col min="7927" max="7927" width="18.7109375" style="5" customWidth="1"/>
    <col min="7928" max="7929" width="10.7109375" style="5" customWidth="1"/>
    <col min="7930" max="7930" width="22.140625" style="5" customWidth="1"/>
    <col min="7931" max="7932" width="10.7109375" style="5" customWidth="1"/>
    <col min="7933" max="7933" width="19" style="5" customWidth="1"/>
    <col min="7934" max="7934" width="18.28515625" style="5" customWidth="1"/>
    <col min="7935" max="7936" width="17.42578125" style="5" customWidth="1"/>
    <col min="7937" max="7937" width="4.28515625" style="5" customWidth="1"/>
    <col min="7938" max="7938" width="19.28515625" style="5" customWidth="1"/>
    <col min="7939" max="7939" width="22.85546875" style="5" customWidth="1"/>
    <col min="7940" max="7940" width="11.42578125" style="5"/>
    <col min="7941" max="7941" width="12.5703125" style="5" bestFit="1" customWidth="1"/>
    <col min="7942" max="8173" width="11.42578125" style="5"/>
    <col min="8174" max="8174" width="7.85546875" style="5" customWidth="1"/>
    <col min="8175" max="8175" width="15.5703125" style="5" customWidth="1"/>
    <col min="8176" max="8176" width="42.85546875" style="5" customWidth="1"/>
    <col min="8177" max="8177" width="26.140625" style="5" customWidth="1"/>
    <col min="8178" max="8178" width="14.140625" style="5" customWidth="1"/>
    <col min="8179" max="8179" width="10.7109375" style="5" customWidth="1"/>
    <col min="8180" max="8180" width="16.85546875" style="5" customWidth="1"/>
    <col min="8181" max="8181" width="10.7109375" style="5" customWidth="1"/>
    <col min="8182" max="8182" width="18.5703125" style="5" customWidth="1"/>
    <col min="8183" max="8183" width="18.7109375" style="5" customWidth="1"/>
    <col min="8184" max="8185" width="10.7109375" style="5" customWidth="1"/>
    <col min="8186" max="8186" width="22.140625" style="5" customWidth="1"/>
    <col min="8187" max="8188" width="10.7109375" style="5" customWidth="1"/>
    <col min="8189" max="8189" width="19" style="5" customWidth="1"/>
    <col min="8190" max="8190" width="18.28515625" style="5" customWidth="1"/>
    <col min="8191" max="8192" width="17.42578125" style="5" customWidth="1"/>
    <col min="8193" max="8193" width="4.28515625" style="5" customWidth="1"/>
    <col min="8194" max="8194" width="19.28515625" style="5" customWidth="1"/>
    <col min="8195" max="8195" width="22.85546875" style="5" customWidth="1"/>
    <col min="8196" max="8196" width="11.42578125" style="5"/>
    <col min="8197" max="8197" width="12.5703125" style="5" bestFit="1" customWidth="1"/>
    <col min="8198" max="8429" width="11.42578125" style="5"/>
    <col min="8430" max="8430" width="7.85546875" style="5" customWidth="1"/>
    <col min="8431" max="8431" width="15.5703125" style="5" customWidth="1"/>
    <col min="8432" max="8432" width="42.85546875" style="5" customWidth="1"/>
    <col min="8433" max="8433" width="26.140625" style="5" customWidth="1"/>
    <col min="8434" max="8434" width="14.140625" style="5" customWidth="1"/>
    <col min="8435" max="8435" width="10.7109375" style="5" customWidth="1"/>
    <col min="8436" max="8436" width="16.85546875" style="5" customWidth="1"/>
    <col min="8437" max="8437" width="10.7109375" style="5" customWidth="1"/>
    <col min="8438" max="8438" width="18.5703125" style="5" customWidth="1"/>
    <col min="8439" max="8439" width="18.7109375" style="5" customWidth="1"/>
    <col min="8440" max="8441" width="10.7109375" style="5" customWidth="1"/>
    <col min="8442" max="8442" width="22.140625" style="5" customWidth="1"/>
    <col min="8443" max="8444" width="10.7109375" style="5" customWidth="1"/>
    <col min="8445" max="8445" width="19" style="5" customWidth="1"/>
    <col min="8446" max="8446" width="18.28515625" style="5" customWidth="1"/>
    <col min="8447" max="8448" width="17.42578125" style="5" customWidth="1"/>
    <col min="8449" max="8449" width="4.28515625" style="5" customWidth="1"/>
    <col min="8450" max="8450" width="19.28515625" style="5" customWidth="1"/>
    <col min="8451" max="8451" width="22.85546875" style="5" customWidth="1"/>
    <col min="8452" max="8452" width="11.42578125" style="5"/>
    <col min="8453" max="8453" width="12.5703125" style="5" bestFit="1" customWidth="1"/>
    <col min="8454" max="8685" width="11.42578125" style="5"/>
    <col min="8686" max="8686" width="7.85546875" style="5" customWidth="1"/>
    <col min="8687" max="8687" width="15.5703125" style="5" customWidth="1"/>
    <col min="8688" max="8688" width="42.85546875" style="5" customWidth="1"/>
    <col min="8689" max="8689" width="26.140625" style="5" customWidth="1"/>
    <col min="8690" max="8690" width="14.140625" style="5" customWidth="1"/>
    <col min="8691" max="8691" width="10.7109375" style="5" customWidth="1"/>
    <col min="8692" max="8692" width="16.85546875" style="5" customWidth="1"/>
    <col min="8693" max="8693" width="10.7109375" style="5" customWidth="1"/>
    <col min="8694" max="8694" width="18.5703125" style="5" customWidth="1"/>
    <col min="8695" max="8695" width="18.7109375" style="5" customWidth="1"/>
    <col min="8696" max="8697" width="10.7109375" style="5" customWidth="1"/>
    <col min="8698" max="8698" width="22.140625" style="5" customWidth="1"/>
    <col min="8699" max="8700" width="10.7109375" style="5" customWidth="1"/>
    <col min="8701" max="8701" width="19" style="5" customWidth="1"/>
    <col min="8702" max="8702" width="18.28515625" style="5" customWidth="1"/>
    <col min="8703" max="8704" width="17.42578125" style="5" customWidth="1"/>
    <col min="8705" max="8705" width="4.28515625" style="5" customWidth="1"/>
    <col min="8706" max="8706" width="19.28515625" style="5" customWidth="1"/>
    <col min="8707" max="8707" width="22.85546875" style="5" customWidth="1"/>
    <col min="8708" max="8708" width="11.42578125" style="5"/>
    <col min="8709" max="8709" width="12.5703125" style="5" bestFit="1" customWidth="1"/>
    <col min="8710" max="8941" width="11.42578125" style="5"/>
    <col min="8942" max="8942" width="7.85546875" style="5" customWidth="1"/>
    <col min="8943" max="8943" width="15.5703125" style="5" customWidth="1"/>
    <col min="8944" max="8944" width="42.85546875" style="5" customWidth="1"/>
    <col min="8945" max="8945" width="26.140625" style="5" customWidth="1"/>
    <col min="8946" max="8946" width="14.140625" style="5" customWidth="1"/>
    <col min="8947" max="8947" width="10.7109375" style="5" customWidth="1"/>
    <col min="8948" max="8948" width="16.85546875" style="5" customWidth="1"/>
    <col min="8949" max="8949" width="10.7109375" style="5" customWidth="1"/>
    <col min="8950" max="8950" width="18.5703125" style="5" customWidth="1"/>
    <col min="8951" max="8951" width="18.7109375" style="5" customWidth="1"/>
    <col min="8952" max="8953" width="10.7109375" style="5" customWidth="1"/>
    <col min="8954" max="8954" width="22.140625" style="5" customWidth="1"/>
    <col min="8955" max="8956" width="10.7109375" style="5" customWidth="1"/>
    <col min="8957" max="8957" width="19" style="5" customWidth="1"/>
    <col min="8958" max="8958" width="18.28515625" style="5" customWidth="1"/>
    <col min="8959" max="8960" width="17.42578125" style="5" customWidth="1"/>
    <col min="8961" max="8961" width="4.28515625" style="5" customWidth="1"/>
    <col min="8962" max="8962" width="19.28515625" style="5" customWidth="1"/>
    <col min="8963" max="8963" width="22.85546875" style="5" customWidth="1"/>
    <col min="8964" max="8964" width="11.42578125" style="5"/>
    <col min="8965" max="8965" width="12.5703125" style="5" bestFit="1" customWidth="1"/>
    <col min="8966" max="9197" width="11.42578125" style="5"/>
    <col min="9198" max="9198" width="7.85546875" style="5" customWidth="1"/>
    <col min="9199" max="9199" width="15.5703125" style="5" customWidth="1"/>
    <col min="9200" max="9200" width="42.85546875" style="5" customWidth="1"/>
    <col min="9201" max="9201" width="26.140625" style="5" customWidth="1"/>
    <col min="9202" max="9202" width="14.140625" style="5" customWidth="1"/>
    <col min="9203" max="9203" width="10.7109375" style="5" customWidth="1"/>
    <col min="9204" max="9204" width="16.85546875" style="5" customWidth="1"/>
    <col min="9205" max="9205" width="10.7109375" style="5" customWidth="1"/>
    <col min="9206" max="9206" width="18.5703125" style="5" customWidth="1"/>
    <col min="9207" max="9207" width="18.7109375" style="5" customWidth="1"/>
    <col min="9208" max="9209" width="10.7109375" style="5" customWidth="1"/>
    <col min="9210" max="9210" width="22.140625" style="5" customWidth="1"/>
    <col min="9211" max="9212" width="10.7109375" style="5" customWidth="1"/>
    <col min="9213" max="9213" width="19" style="5" customWidth="1"/>
    <col min="9214" max="9214" width="18.28515625" style="5" customWidth="1"/>
    <col min="9215" max="9216" width="17.42578125" style="5" customWidth="1"/>
    <col min="9217" max="9217" width="4.28515625" style="5" customWidth="1"/>
    <col min="9218" max="9218" width="19.28515625" style="5" customWidth="1"/>
    <col min="9219" max="9219" width="22.85546875" style="5" customWidth="1"/>
    <col min="9220" max="9220" width="11.42578125" style="5"/>
    <col min="9221" max="9221" width="12.5703125" style="5" bestFit="1" customWidth="1"/>
    <col min="9222" max="9453" width="11.42578125" style="5"/>
    <col min="9454" max="9454" width="7.85546875" style="5" customWidth="1"/>
    <col min="9455" max="9455" width="15.5703125" style="5" customWidth="1"/>
    <col min="9456" max="9456" width="42.85546875" style="5" customWidth="1"/>
    <col min="9457" max="9457" width="26.140625" style="5" customWidth="1"/>
    <col min="9458" max="9458" width="14.140625" style="5" customWidth="1"/>
    <col min="9459" max="9459" width="10.7109375" style="5" customWidth="1"/>
    <col min="9460" max="9460" width="16.85546875" style="5" customWidth="1"/>
    <col min="9461" max="9461" width="10.7109375" style="5" customWidth="1"/>
    <col min="9462" max="9462" width="18.5703125" style="5" customWidth="1"/>
    <col min="9463" max="9463" width="18.7109375" style="5" customWidth="1"/>
    <col min="9464" max="9465" width="10.7109375" style="5" customWidth="1"/>
    <col min="9466" max="9466" width="22.140625" style="5" customWidth="1"/>
    <col min="9467" max="9468" width="10.7109375" style="5" customWidth="1"/>
    <col min="9469" max="9469" width="19" style="5" customWidth="1"/>
    <col min="9470" max="9470" width="18.28515625" style="5" customWidth="1"/>
    <col min="9471" max="9472" width="17.42578125" style="5" customWidth="1"/>
    <col min="9473" max="9473" width="4.28515625" style="5" customWidth="1"/>
    <col min="9474" max="9474" width="19.28515625" style="5" customWidth="1"/>
    <col min="9475" max="9475" width="22.85546875" style="5" customWidth="1"/>
    <col min="9476" max="9476" width="11.42578125" style="5"/>
    <col min="9477" max="9477" width="12.5703125" style="5" bestFit="1" customWidth="1"/>
    <col min="9478" max="9709" width="11.42578125" style="5"/>
    <col min="9710" max="9710" width="7.85546875" style="5" customWidth="1"/>
    <col min="9711" max="9711" width="15.5703125" style="5" customWidth="1"/>
    <col min="9712" max="9712" width="42.85546875" style="5" customWidth="1"/>
    <col min="9713" max="9713" width="26.140625" style="5" customWidth="1"/>
    <col min="9714" max="9714" width="14.140625" style="5" customWidth="1"/>
    <col min="9715" max="9715" width="10.7109375" style="5" customWidth="1"/>
    <col min="9716" max="9716" width="16.85546875" style="5" customWidth="1"/>
    <col min="9717" max="9717" width="10.7109375" style="5" customWidth="1"/>
    <col min="9718" max="9718" width="18.5703125" style="5" customWidth="1"/>
    <col min="9719" max="9719" width="18.7109375" style="5" customWidth="1"/>
    <col min="9720" max="9721" width="10.7109375" style="5" customWidth="1"/>
    <col min="9722" max="9722" width="22.140625" style="5" customWidth="1"/>
    <col min="9723" max="9724" width="10.7109375" style="5" customWidth="1"/>
    <col min="9725" max="9725" width="19" style="5" customWidth="1"/>
    <col min="9726" max="9726" width="18.28515625" style="5" customWidth="1"/>
    <col min="9727" max="9728" width="17.42578125" style="5" customWidth="1"/>
    <col min="9729" max="9729" width="4.28515625" style="5" customWidth="1"/>
    <col min="9730" max="9730" width="19.28515625" style="5" customWidth="1"/>
    <col min="9731" max="9731" width="22.85546875" style="5" customWidth="1"/>
    <col min="9732" max="9732" width="11.42578125" style="5"/>
    <col min="9733" max="9733" width="12.5703125" style="5" bestFit="1" customWidth="1"/>
    <col min="9734" max="9965" width="11.42578125" style="5"/>
    <col min="9966" max="9966" width="7.85546875" style="5" customWidth="1"/>
    <col min="9967" max="9967" width="15.5703125" style="5" customWidth="1"/>
    <col min="9968" max="9968" width="42.85546875" style="5" customWidth="1"/>
    <col min="9969" max="9969" width="26.140625" style="5" customWidth="1"/>
    <col min="9970" max="9970" width="14.140625" style="5" customWidth="1"/>
    <col min="9971" max="9971" width="10.7109375" style="5" customWidth="1"/>
    <col min="9972" max="9972" width="16.85546875" style="5" customWidth="1"/>
    <col min="9973" max="9973" width="10.7109375" style="5" customWidth="1"/>
    <col min="9974" max="9974" width="18.5703125" style="5" customWidth="1"/>
    <col min="9975" max="9975" width="18.7109375" style="5" customWidth="1"/>
    <col min="9976" max="9977" width="10.7109375" style="5" customWidth="1"/>
    <col min="9978" max="9978" width="22.140625" style="5" customWidth="1"/>
    <col min="9979" max="9980" width="10.7109375" style="5" customWidth="1"/>
    <col min="9981" max="9981" width="19" style="5" customWidth="1"/>
    <col min="9982" max="9982" width="18.28515625" style="5" customWidth="1"/>
    <col min="9983" max="9984" width="17.42578125" style="5" customWidth="1"/>
    <col min="9985" max="9985" width="4.28515625" style="5" customWidth="1"/>
    <col min="9986" max="9986" width="19.28515625" style="5" customWidth="1"/>
    <col min="9987" max="9987" width="22.85546875" style="5" customWidth="1"/>
    <col min="9988" max="9988" width="11.42578125" style="5"/>
    <col min="9989" max="9989" width="12.5703125" style="5" bestFit="1" customWidth="1"/>
    <col min="9990" max="10221" width="11.42578125" style="5"/>
    <col min="10222" max="10222" width="7.85546875" style="5" customWidth="1"/>
    <col min="10223" max="10223" width="15.5703125" style="5" customWidth="1"/>
    <col min="10224" max="10224" width="42.85546875" style="5" customWidth="1"/>
    <col min="10225" max="10225" width="26.140625" style="5" customWidth="1"/>
    <col min="10226" max="10226" width="14.140625" style="5" customWidth="1"/>
    <col min="10227" max="10227" width="10.7109375" style="5" customWidth="1"/>
    <col min="10228" max="10228" width="16.85546875" style="5" customWidth="1"/>
    <col min="10229" max="10229" width="10.7109375" style="5" customWidth="1"/>
    <col min="10230" max="10230" width="18.5703125" style="5" customWidth="1"/>
    <col min="10231" max="10231" width="18.7109375" style="5" customWidth="1"/>
    <col min="10232" max="10233" width="10.7109375" style="5" customWidth="1"/>
    <col min="10234" max="10234" width="22.140625" style="5" customWidth="1"/>
    <col min="10235" max="10236" width="10.7109375" style="5" customWidth="1"/>
    <col min="10237" max="10237" width="19" style="5" customWidth="1"/>
    <col min="10238" max="10238" width="18.28515625" style="5" customWidth="1"/>
    <col min="10239" max="10240" width="17.42578125" style="5" customWidth="1"/>
    <col min="10241" max="10241" width="4.28515625" style="5" customWidth="1"/>
    <col min="10242" max="10242" width="19.28515625" style="5" customWidth="1"/>
    <col min="10243" max="10243" width="22.85546875" style="5" customWidth="1"/>
    <col min="10244" max="10244" width="11.42578125" style="5"/>
    <col min="10245" max="10245" width="12.5703125" style="5" bestFit="1" customWidth="1"/>
    <col min="10246" max="10477" width="11.42578125" style="5"/>
    <col min="10478" max="10478" width="7.85546875" style="5" customWidth="1"/>
    <col min="10479" max="10479" width="15.5703125" style="5" customWidth="1"/>
    <col min="10480" max="10480" width="42.85546875" style="5" customWidth="1"/>
    <col min="10481" max="10481" width="26.140625" style="5" customWidth="1"/>
    <col min="10482" max="10482" width="14.140625" style="5" customWidth="1"/>
    <col min="10483" max="10483" width="10.7109375" style="5" customWidth="1"/>
    <col min="10484" max="10484" width="16.85546875" style="5" customWidth="1"/>
    <col min="10485" max="10485" width="10.7109375" style="5" customWidth="1"/>
    <col min="10486" max="10486" width="18.5703125" style="5" customWidth="1"/>
    <col min="10487" max="10487" width="18.7109375" style="5" customWidth="1"/>
    <col min="10488" max="10489" width="10.7109375" style="5" customWidth="1"/>
    <col min="10490" max="10490" width="22.140625" style="5" customWidth="1"/>
    <col min="10491" max="10492" width="10.7109375" style="5" customWidth="1"/>
    <col min="10493" max="10493" width="19" style="5" customWidth="1"/>
    <col min="10494" max="10494" width="18.28515625" style="5" customWidth="1"/>
    <col min="10495" max="10496" width="17.42578125" style="5" customWidth="1"/>
    <col min="10497" max="10497" width="4.28515625" style="5" customWidth="1"/>
    <col min="10498" max="10498" width="19.28515625" style="5" customWidth="1"/>
    <col min="10499" max="10499" width="22.85546875" style="5" customWidth="1"/>
    <col min="10500" max="10500" width="11.42578125" style="5"/>
    <col min="10501" max="10501" width="12.5703125" style="5" bestFit="1" customWidth="1"/>
    <col min="10502" max="10733" width="11.42578125" style="5"/>
    <col min="10734" max="10734" width="7.85546875" style="5" customWidth="1"/>
    <col min="10735" max="10735" width="15.5703125" style="5" customWidth="1"/>
    <col min="10736" max="10736" width="42.85546875" style="5" customWidth="1"/>
    <col min="10737" max="10737" width="26.140625" style="5" customWidth="1"/>
    <col min="10738" max="10738" width="14.140625" style="5" customWidth="1"/>
    <col min="10739" max="10739" width="10.7109375" style="5" customWidth="1"/>
    <col min="10740" max="10740" width="16.85546875" style="5" customWidth="1"/>
    <col min="10741" max="10741" width="10.7109375" style="5" customWidth="1"/>
    <col min="10742" max="10742" width="18.5703125" style="5" customWidth="1"/>
    <col min="10743" max="10743" width="18.7109375" style="5" customWidth="1"/>
    <col min="10744" max="10745" width="10.7109375" style="5" customWidth="1"/>
    <col min="10746" max="10746" width="22.140625" style="5" customWidth="1"/>
    <col min="10747" max="10748" width="10.7109375" style="5" customWidth="1"/>
    <col min="10749" max="10749" width="19" style="5" customWidth="1"/>
    <col min="10750" max="10750" width="18.28515625" style="5" customWidth="1"/>
    <col min="10751" max="10752" width="17.42578125" style="5" customWidth="1"/>
    <col min="10753" max="10753" width="4.28515625" style="5" customWidth="1"/>
    <col min="10754" max="10754" width="19.28515625" style="5" customWidth="1"/>
    <col min="10755" max="10755" width="22.85546875" style="5" customWidth="1"/>
    <col min="10756" max="10756" width="11.42578125" style="5"/>
    <col min="10757" max="10757" width="12.5703125" style="5" bestFit="1" customWidth="1"/>
    <col min="10758" max="10989" width="11.42578125" style="5"/>
    <col min="10990" max="10990" width="7.85546875" style="5" customWidth="1"/>
    <col min="10991" max="10991" width="15.5703125" style="5" customWidth="1"/>
    <col min="10992" max="10992" width="42.85546875" style="5" customWidth="1"/>
    <col min="10993" max="10993" width="26.140625" style="5" customWidth="1"/>
    <col min="10994" max="10994" width="14.140625" style="5" customWidth="1"/>
    <col min="10995" max="10995" width="10.7109375" style="5" customWidth="1"/>
    <col min="10996" max="10996" width="16.85546875" style="5" customWidth="1"/>
    <col min="10997" max="10997" width="10.7109375" style="5" customWidth="1"/>
    <col min="10998" max="10998" width="18.5703125" style="5" customWidth="1"/>
    <col min="10999" max="10999" width="18.7109375" style="5" customWidth="1"/>
    <col min="11000" max="11001" width="10.7109375" style="5" customWidth="1"/>
    <col min="11002" max="11002" width="22.140625" style="5" customWidth="1"/>
    <col min="11003" max="11004" width="10.7109375" style="5" customWidth="1"/>
    <col min="11005" max="11005" width="19" style="5" customWidth="1"/>
    <col min="11006" max="11006" width="18.28515625" style="5" customWidth="1"/>
    <col min="11007" max="11008" width="17.42578125" style="5" customWidth="1"/>
    <col min="11009" max="11009" width="4.28515625" style="5" customWidth="1"/>
    <col min="11010" max="11010" width="19.28515625" style="5" customWidth="1"/>
    <col min="11011" max="11011" width="22.85546875" style="5" customWidth="1"/>
    <col min="11012" max="11012" width="11.42578125" style="5"/>
    <col min="11013" max="11013" width="12.5703125" style="5" bestFit="1" customWidth="1"/>
    <col min="11014" max="11245" width="11.42578125" style="5"/>
    <col min="11246" max="11246" width="7.85546875" style="5" customWidth="1"/>
    <col min="11247" max="11247" width="15.5703125" style="5" customWidth="1"/>
    <col min="11248" max="11248" width="42.85546875" style="5" customWidth="1"/>
    <col min="11249" max="11249" width="26.140625" style="5" customWidth="1"/>
    <col min="11250" max="11250" width="14.140625" style="5" customWidth="1"/>
    <col min="11251" max="11251" width="10.7109375" style="5" customWidth="1"/>
    <col min="11252" max="11252" width="16.85546875" style="5" customWidth="1"/>
    <col min="11253" max="11253" width="10.7109375" style="5" customWidth="1"/>
    <col min="11254" max="11254" width="18.5703125" style="5" customWidth="1"/>
    <col min="11255" max="11255" width="18.7109375" style="5" customWidth="1"/>
    <col min="11256" max="11257" width="10.7109375" style="5" customWidth="1"/>
    <col min="11258" max="11258" width="22.140625" style="5" customWidth="1"/>
    <col min="11259" max="11260" width="10.7109375" style="5" customWidth="1"/>
    <col min="11261" max="11261" width="19" style="5" customWidth="1"/>
    <col min="11262" max="11262" width="18.28515625" style="5" customWidth="1"/>
    <col min="11263" max="11264" width="17.42578125" style="5" customWidth="1"/>
    <col min="11265" max="11265" width="4.28515625" style="5" customWidth="1"/>
    <col min="11266" max="11266" width="19.28515625" style="5" customWidth="1"/>
    <col min="11267" max="11267" width="22.85546875" style="5" customWidth="1"/>
    <col min="11268" max="11268" width="11.42578125" style="5"/>
    <col min="11269" max="11269" width="12.5703125" style="5" bestFit="1" customWidth="1"/>
    <col min="11270" max="11501" width="11.42578125" style="5"/>
    <col min="11502" max="11502" width="7.85546875" style="5" customWidth="1"/>
    <col min="11503" max="11503" width="15.5703125" style="5" customWidth="1"/>
    <col min="11504" max="11504" width="42.85546875" style="5" customWidth="1"/>
    <col min="11505" max="11505" width="26.140625" style="5" customWidth="1"/>
    <col min="11506" max="11506" width="14.140625" style="5" customWidth="1"/>
    <col min="11507" max="11507" width="10.7109375" style="5" customWidth="1"/>
    <col min="11508" max="11508" width="16.85546875" style="5" customWidth="1"/>
    <col min="11509" max="11509" width="10.7109375" style="5" customWidth="1"/>
    <col min="11510" max="11510" width="18.5703125" style="5" customWidth="1"/>
    <col min="11511" max="11511" width="18.7109375" style="5" customWidth="1"/>
    <col min="11512" max="11513" width="10.7109375" style="5" customWidth="1"/>
    <col min="11514" max="11514" width="22.140625" style="5" customWidth="1"/>
    <col min="11515" max="11516" width="10.7109375" style="5" customWidth="1"/>
    <col min="11517" max="11517" width="19" style="5" customWidth="1"/>
    <col min="11518" max="11518" width="18.28515625" style="5" customWidth="1"/>
    <col min="11519" max="11520" width="17.42578125" style="5" customWidth="1"/>
    <col min="11521" max="11521" width="4.28515625" style="5" customWidth="1"/>
    <col min="11522" max="11522" width="19.28515625" style="5" customWidth="1"/>
    <col min="11523" max="11523" width="22.85546875" style="5" customWidth="1"/>
    <col min="11524" max="11524" width="11.42578125" style="5"/>
    <col min="11525" max="11525" width="12.5703125" style="5" bestFit="1" customWidth="1"/>
    <col min="11526" max="11757" width="11.42578125" style="5"/>
    <col min="11758" max="11758" width="7.85546875" style="5" customWidth="1"/>
    <col min="11759" max="11759" width="15.5703125" style="5" customWidth="1"/>
    <col min="11760" max="11760" width="42.85546875" style="5" customWidth="1"/>
    <col min="11761" max="11761" width="26.140625" style="5" customWidth="1"/>
    <col min="11762" max="11762" width="14.140625" style="5" customWidth="1"/>
    <col min="11763" max="11763" width="10.7109375" style="5" customWidth="1"/>
    <col min="11764" max="11764" width="16.85546875" style="5" customWidth="1"/>
    <col min="11765" max="11765" width="10.7109375" style="5" customWidth="1"/>
    <col min="11766" max="11766" width="18.5703125" style="5" customWidth="1"/>
    <col min="11767" max="11767" width="18.7109375" style="5" customWidth="1"/>
    <col min="11768" max="11769" width="10.7109375" style="5" customWidth="1"/>
    <col min="11770" max="11770" width="22.140625" style="5" customWidth="1"/>
    <col min="11771" max="11772" width="10.7109375" style="5" customWidth="1"/>
    <col min="11773" max="11773" width="19" style="5" customWidth="1"/>
    <col min="11774" max="11774" width="18.28515625" style="5" customWidth="1"/>
    <col min="11775" max="11776" width="17.42578125" style="5" customWidth="1"/>
    <col min="11777" max="11777" width="4.28515625" style="5" customWidth="1"/>
    <col min="11778" max="11778" width="19.28515625" style="5" customWidth="1"/>
    <col min="11779" max="11779" width="22.85546875" style="5" customWidth="1"/>
    <col min="11780" max="11780" width="11.42578125" style="5"/>
    <col min="11781" max="11781" width="12.5703125" style="5" bestFit="1" customWidth="1"/>
    <col min="11782" max="12013" width="11.42578125" style="5"/>
    <col min="12014" max="12014" width="7.85546875" style="5" customWidth="1"/>
    <col min="12015" max="12015" width="15.5703125" style="5" customWidth="1"/>
    <col min="12016" max="12016" width="42.85546875" style="5" customWidth="1"/>
    <col min="12017" max="12017" width="26.140625" style="5" customWidth="1"/>
    <col min="12018" max="12018" width="14.140625" style="5" customWidth="1"/>
    <col min="12019" max="12019" width="10.7109375" style="5" customWidth="1"/>
    <col min="12020" max="12020" width="16.85546875" style="5" customWidth="1"/>
    <col min="12021" max="12021" width="10.7109375" style="5" customWidth="1"/>
    <col min="12022" max="12022" width="18.5703125" style="5" customWidth="1"/>
    <col min="12023" max="12023" width="18.7109375" style="5" customWidth="1"/>
    <col min="12024" max="12025" width="10.7109375" style="5" customWidth="1"/>
    <col min="12026" max="12026" width="22.140625" style="5" customWidth="1"/>
    <col min="12027" max="12028" width="10.7109375" style="5" customWidth="1"/>
    <col min="12029" max="12029" width="19" style="5" customWidth="1"/>
    <col min="12030" max="12030" width="18.28515625" style="5" customWidth="1"/>
    <col min="12031" max="12032" width="17.42578125" style="5" customWidth="1"/>
    <col min="12033" max="12033" width="4.28515625" style="5" customWidth="1"/>
    <col min="12034" max="12034" width="19.28515625" style="5" customWidth="1"/>
    <col min="12035" max="12035" width="22.85546875" style="5" customWidth="1"/>
    <col min="12036" max="12036" width="11.42578125" style="5"/>
    <col min="12037" max="12037" width="12.5703125" style="5" bestFit="1" customWidth="1"/>
    <col min="12038" max="12269" width="11.42578125" style="5"/>
    <col min="12270" max="12270" width="7.85546875" style="5" customWidth="1"/>
    <col min="12271" max="12271" width="15.5703125" style="5" customWidth="1"/>
    <col min="12272" max="12272" width="42.85546875" style="5" customWidth="1"/>
    <col min="12273" max="12273" width="26.140625" style="5" customWidth="1"/>
    <col min="12274" max="12274" width="14.140625" style="5" customWidth="1"/>
    <col min="12275" max="12275" width="10.7109375" style="5" customWidth="1"/>
    <col min="12276" max="12276" width="16.85546875" style="5" customWidth="1"/>
    <col min="12277" max="12277" width="10.7109375" style="5" customWidth="1"/>
    <col min="12278" max="12278" width="18.5703125" style="5" customWidth="1"/>
    <col min="12279" max="12279" width="18.7109375" style="5" customWidth="1"/>
    <col min="12280" max="12281" width="10.7109375" style="5" customWidth="1"/>
    <col min="12282" max="12282" width="22.140625" style="5" customWidth="1"/>
    <col min="12283" max="12284" width="10.7109375" style="5" customWidth="1"/>
    <col min="12285" max="12285" width="19" style="5" customWidth="1"/>
    <col min="12286" max="12286" width="18.28515625" style="5" customWidth="1"/>
    <col min="12287" max="12288" width="17.42578125" style="5" customWidth="1"/>
    <col min="12289" max="12289" width="4.28515625" style="5" customWidth="1"/>
    <col min="12290" max="12290" width="19.28515625" style="5" customWidth="1"/>
    <col min="12291" max="12291" width="22.85546875" style="5" customWidth="1"/>
    <col min="12292" max="12292" width="11.42578125" style="5"/>
    <col min="12293" max="12293" width="12.5703125" style="5" bestFit="1" customWidth="1"/>
    <col min="12294" max="12525" width="11.42578125" style="5"/>
    <col min="12526" max="12526" width="7.85546875" style="5" customWidth="1"/>
    <col min="12527" max="12527" width="15.5703125" style="5" customWidth="1"/>
    <col min="12528" max="12528" width="42.85546875" style="5" customWidth="1"/>
    <col min="12529" max="12529" width="26.140625" style="5" customWidth="1"/>
    <col min="12530" max="12530" width="14.140625" style="5" customWidth="1"/>
    <col min="12531" max="12531" width="10.7109375" style="5" customWidth="1"/>
    <col min="12532" max="12532" width="16.85546875" style="5" customWidth="1"/>
    <col min="12533" max="12533" width="10.7109375" style="5" customWidth="1"/>
    <col min="12534" max="12534" width="18.5703125" style="5" customWidth="1"/>
    <col min="12535" max="12535" width="18.7109375" style="5" customWidth="1"/>
    <col min="12536" max="12537" width="10.7109375" style="5" customWidth="1"/>
    <col min="12538" max="12538" width="22.140625" style="5" customWidth="1"/>
    <col min="12539" max="12540" width="10.7109375" style="5" customWidth="1"/>
    <col min="12541" max="12541" width="19" style="5" customWidth="1"/>
    <col min="12542" max="12542" width="18.28515625" style="5" customWidth="1"/>
    <col min="12543" max="12544" width="17.42578125" style="5" customWidth="1"/>
    <col min="12545" max="12545" width="4.28515625" style="5" customWidth="1"/>
    <col min="12546" max="12546" width="19.28515625" style="5" customWidth="1"/>
    <col min="12547" max="12547" width="22.85546875" style="5" customWidth="1"/>
    <col min="12548" max="12548" width="11.42578125" style="5"/>
    <col min="12549" max="12549" width="12.5703125" style="5" bestFit="1" customWidth="1"/>
    <col min="12550" max="12781" width="11.42578125" style="5"/>
    <col min="12782" max="12782" width="7.85546875" style="5" customWidth="1"/>
    <col min="12783" max="12783" width="15.5703125" style="5" customWidth="1"/>
    <col min="12784" max="12784" width="42.85546875" style="5" customWidth="1"/>
    <col min="12785" max="12785" width="26.140625" style="5" customWidth="1"/>
    <col min="12786" max="12786" width="14.140625" style="5" customWidth="1"/>
    <col min="12787" max="12787" width="10.7109375" style="5" customWidth="1"/>
    <col min="12788" max="12788" width="16.85546875" style="5" customWidth="1"/>
    <col min="12789" max="12789" width="10.7109375" style="5" customWidth="1"/>
    <col min="12790" max="12790" width="18.5703125" style="5" customWidth="1"/>
    <col min="12791" max="12791" width="18.7109375" style="5" customWidth="1"/>
    <col min="12792" max="12793" width="10.7109375" style="5" customWidth="1"/>
    <col min="12794" max="12794" width="22.140625" style="5" customWidth="1"/>
    <col min="12795" max="12796" width="10.7109375" style="5" customWidth="1"/>
    <col min="12797" max="12797" width="19" style="5" customWidth="1"/>
    <col min="12798" max="12798" width="18.28515625" style="5" customWidth="1"/>
    <col min="12799" max="12800" width="17.42578125" style="5" customWidth="1"/>
    <col min="12801" max="12801" width="4.28515625" style="5" customWidth="1"/>
    <col min="12802" max="12802" width="19.28515625" style="5" customWidth="1"/>
    <col min="12803" max="12803" width="22.85546875" style="5" customWidth="1"/>
    <col min="12804" max="12804" width="11.42578125" style="5"/>
    <col min="12805" max="12805" width="12.5703125" style="5" bestFit="1" customWidth="1"/>
    <col min="12806" max="13037" width="11.42578125" style="5"/>
    <col min="13038" max="13038" width="7.85546875" style="5" customWidth="1"/>
    <col min="13039" max="13039" width="15.5703125" style="5" customWidth="1"/>
    <col min="13040" max="13040" width="42.85546875" style="5" customWidth="1"/>
    <col min="13041" max="13041" width="26.140625" style="5" customWidth="1"/>
    <col min="13042" max="13042" width="14.140625" style="5" customWidth="1"/>
    <col min="13043" max="13043" width="10.7109375" style="5" customWidth="1"/>
    <col min="13044" max="13044" width="16.85546875" style="5" customWidth="1"/>
    <col min="13045" max="13045" width="10.7109375" style="5" customWidth="1"/>
    <col min="13046" max="13046" width="18.5703125" style="5" customWidth="1"/>
    <col min="13047" max="13047" width="18.7109375" style="5" customWidth="1"/>
    <col min="13048" max="13049" width="10.7109375" style="5" customWidth="1"/>
    <col min="13050" max="13050" width="22.140625" style="5" customWidth="1"/>
    <col min="13051" max="13052" width="10.7109375" style="5" customWidth="1"/>
    <col min="13053" max="13053" width="19" style="5" customWidth="1"/>
    <col min="13054" max="13054" width="18.28515625" style="5" customWidth="1"/>
    <col min="13055" max="13056" width="17.42578125" style="5" customWidth="1"/>
    <col min="13057" max="13057" width="4.28515625" style="5" customWidth="1"/>
    <col min="13058" max="13058" width="19.28515625" style="5" customWidth="1"/>
    <col min="13059" max="13059" width="22.85546875" style="5" customWidth="1"/>
    <col min="13060" max="13060" width="11.42578125" style="5"/>
    <col min="13061" max="13061" width="12.5703125" style="5" bestFit="1" customWidth="1"/>
    <col min="13062" max="13293" width="11.42578125" style="5"/>
    <col min="13294" max="13294" width="7.85546875" style="5" customWidth="1"/>
    <col min="13295" max="13295" width="15.5703125" style="5" customWidth="1"/>
    <col min="13296" max="13296" width="42.85546875" style="5" customWidth="1"/>
    <col min="13297" max="13297" width="26.140625" style="5" customWidth="1"/>
    <col min="13298" max="13298" width="14.140625" style="5" customWidth="1"/>
    <col min="13299" max="13299" width="10.7109375" style="5" customWidth="1"/>
    <col min="13300" max="13300" width="16.85546875" style="5" customWidth="1"/>
    <col min="13301" max="13301" width="10.7109375" style="5" customWidth="1"/>
    <col min="13302" max="13302" width="18.5703125" style="5" customWidth="1"/>
    <col min="13303" max="13303" width="18.7109375" style="5" customWidth="1"/>
    <col min="13304" max="13305" width="10.7109375" style="5" customWidth="1"/>
    <col min="13306" max="13306" width="22.140625" style="5" customWidth="1"/>
    <col min="13307" max="13308" width="10.7109375" style="5" customWidth="1"/>
    <col min="13309" max="13309" width="19" style="5" customWidth="1"/>
    <col min="13310" max="13310" width="18.28515625" style="5" customWidth="1"/>
    <col min="13311" max="13312" width="17.42578125" style="5" customWidth="1"/>
    <col min="13313" max="13313" width="4.28515625" style="5" customWidth="1"/>
    <col min="13314" max="13314" width="19.28515625" style="5" customWidth="1"/>
    <col min="13315" max="13315" width="22.85546875" style="5" customWidth="1"/>
    <col min="13316" max="13316" width="11.42578125" style="5"/>
    <col min="13317" max="13317" width="12.5703125" style="5" bestFit="1" customWidth="1"/>
    <col min="13318" max="13549" width="11.42578125" style="5"/>
    <col min="13550" max="13550" width="7.85546875" style="5" customWidth="1"/>
    <col min="13551" max="13551" width="15.5703125" style="5" customWidth="1"/>
    <col min="13552" max="13552" width="42.85546875" style="5" customWidth="1"/>
    <col min="13553" max="13553" width="26.140625" style="5" customWidth="1"/>
    <col min="13554" max="13554" width="14.140625" style="5" customWidth="1"/>
    <col min="13555" max="13555" width="10.7109375" style="5" customWidth="1"/>
    <col min="13556" max="13556" width="16.85546875" style="5" customWidth="1"/>
    <col min="13557" max="13557" width="10.7109375" style="5" customWidth="1"/>
    <col min="13558" max="13558" width="18.5703125" style="5" customWidth="1"/>
    <col min="13559" max="13559" width="18.7109375" style="5" customWidth="1"/>
    <col min="13560" max="13561" width="10.7109375" style="5" customWidth="1"/>
    <col min="13562" max="13562" width="22.140625" style="5" customWidth="1"/>
    <col min="13563" max="13564" width="10.7109375" style="5" customWidth="1"/>
    <col min="13565" max="13565" width="19" style="5" customWidth="1"/>
    <col min="13566" max="13566" width="18.28515625" style="5" customWidth="1"/>
    <col min="13567" max="13568" width="17.42578125" style="5" customWidth="1"/>
    <col min="13569" max="13569" width="4.28515625" style="5" customWidth="1"/>
    <col min="13570" max="13570" width="19.28515625" style="5" customWidth="1"/>
    <col min="13571" max="13571" width="22.85546875" style="5" customWidth="1"/>
    <col min="13572" max="13572" width="11.42578125" style="5"/>
    <col min="13573" max="13573" width="12.5703125" style="5" bestFit="1" customWidth="1"/>
    <col min="13574" max="13805" width="11.42578125" style="5"/>
    <col min="13806" max="13806" width="7.85546875" style="5" customWidth="1"/>
    <col min="13807" max="13807" width="15.5703125" style="5" customWidth="1"/>
    <col min="13808" max="13808" width="42.85546875" style="5" customWidth="1"/>
    <col min="13809" max="13809" width="26.140625" style="5" customWidth="1"/>
    <col min="13810" max="13810" width="14.140625" style="5" customWidth="1"/>
    <col min="13811" max="13811" width="10.7109375" style="5" customWidth="1"/>
    <col min="13812" max="13812" width="16.85546875" style="5" customWidth="1"/>
    <col min="13813" max="13813" width="10.7109375" style="5" customWidth="1"/>
    <col min="13814" max="13814" width="18.5703125" style="5" customWidth="1"/>
    <col min="13815" max="13815" width="18.7109375" style="5" customWidth="1"/>
    <col min="13816" max="13817" width="10.7109375" style="5" customWidth="1"/>
    <col min="13818" max="13818" width="22.140625" style="5" customWidth="1"/>
    <col min="13819" max="13820" width="10.7109375" style="5" customWidth="1"/>
    <col min="13821" max="13821" width="19" style="5" customWidth="1"/>
    <col min="13822" max="13822" width="18.28515625" style="5" customWidth="1"/>
    <col min="13823" max="13824" width="17.42578125" style="5" customWidth="1"/>
    <col min="13825" max="13825" width="4.28515625" style="5" customWidth="1"/>
    <col min="13826" max="13826" width="19.28515625" style="5" customWidth="1"/>
    <col min="13827" max="13827" width="22.85546875" style="5" customWidth="1"/>
    <col min="13828" max="13828" width="11.42578125" style="5"/>
    <col min="13829" max="13829" width="12.5703125" style="5" bestFit="1" customWidth="1"/>
    <col min="13830" max="14061" width="11.42578125" style="5"/>
    <col min="14062" max="14062" width="7.85546875" style="5" customWidth="1"/>
    <col min="14063" max="14063" width="15.5703125" style="5" customWidth="1"/>
    <col min="14064" max="14064" width="42.85546875" style="5" customWidth="1"/>
    <col min="14065" max="14065" width="26.140625" style="5" customWidth="1"/>
    <col min="14066" max="14066" width="14.140625" style="5" customWidth="1"/>
    <col min="14067" max="14067" width="10.7109375" style="5" customWidth="1"/>
    <col min="14068" max="14068" width="16.85546875" style="5" customWidth="1"/>
    <col min="14069" max="14069" width="10.7109375" style="5" customWidth="1"/>
    <col min="14070" max="14070" width="18.5703125" style="5" customWidth="1"/>
    <col min="14071" max="14071" width="18.7109375" style="5" customWidth="1"/>
    <col min="14072" max="14073" width="10.7109375" style="5" customWidth="1"/>
    <col min="14074" max="14074" width="22.140625" style="5" customWidth="1"/>
    <col min="14075" max="14076" width="10.7109375" style="5" customWidth="1"/>
    <col min="14077" max="14077" width="19" style="5" customWidth="1"/>
    <col min="14078" max="14078" width="18.28515625" style="5" customWidth="1"/>
    <col min="14079" max="14080" width="17.42578125" style="5" customWidth="1"/>
    <col min="14081" max="14081" width="4.28515625" style="5" customWidth="1"/>
    <col min="14082" max="14082" width="19.28515625" style="5" customWidth="1"/>
    <col min="14083" max="14083" width="22.85546875" style="5" customWidth="1"/>
    <col min="14084" max="14084" width="11.42578125" style="5"/>
    <col min="14085" max="14085" width="12.5703125" style="5" bestFit="1" customWidth="1"/>
    <col min="14086" max="14317" width="11.42578125" style="5"/>
    <col min="14318" max="14318" width="7.85546875" style="5" customWidth="1"/>
    <col min="14319" max="14319" width="15.5703125" style="5" customWidth="1"/>
    <col min="14320" max="14320" width="42.85546875" style="5" customWidth="1"/>
    <col min="14321" max="14321" width="26.140625" style="5" customWidth="1"/>
    <col min="14322" max="14322" width="14.140625" style="5" customWidth="1"/>
    <col min="14323" max="14323" width="10.7109375" style="5" customWidth="1"/>
    <col min="14324" max="14324" width="16.85546875" style="5" customWidth="1"/>
    <col min="14325" max="14325" width="10.7109375" style="5" customWidth="1"/>
    <col min="14326" max="14326" width="18.5703125" style="5" customWidth="1"/>
    <col min="14327" max="14327" width="18.7109375" style="5" customWidth="1"/>
    <col min="14328" max="14329" width="10.7109375" style="5" customWidth="1"/>
    <col min="14330" max="14330" width="22.140625" style="5" customWidth="1"/>
    <col min="14331" max="14332" width="10.7109375" style="5" customWidth="1"/>
    <col min="14333" max="14333" width="19" style="5" customWidth="1"/>
    <col min="14334" max="14334" width="18.28515625" style="5" customWidth="1"/>
    <col min="14335" max="14336" width="17.42578125" style="5" customWidth="1"/>
    <col min="14337" max="14337" width="4.28515625" style="5" customWidth="1"/>
    <col min="14338" max="14338" width="19.28515625" style="5" customWidth="1"/>
    <col min="14339" max="14339" width="22.85546875" style="5" customWidth="1"/>
    <col min="14340" max="14340" width="11.42578125" style="5"/>
    <col min="14341" max="14341" width="12.5703125" style="5" bestFit="1" customWidth="1"/>
    <col min="14342" max="14573" width="11.42578125" style="5"/>
    <col min="14574" max="14574" width="7.85546875" style="5" customWidth="1"/>
    <col min="14575" max="14575" width="15.5703125" style="5" customWidth="1"/>
    <col min="14576" max="14576" width="42.85546875" style="5" customWidth="1"/>
    <col min="14577" max="14577" width="26.140625" style="5" customWidth="1"/>
    <col min="14578" max="14578" width="14.140625" style="5" customWidth="1"/>
    <col min="14579" max="14579" width="10.7109375" style="5" customWidth="1"/>
    <col min="14580" max="14580" width="16.85546875" style="5" customWidth="1"/>
    <col min="14581" max="14581" width="10.7109375" style="5" customWidth="1"/>
    <col min="14582" max="14582" width="18.5703125" style="5" customWidth="1"/>
    <col min="14583" max="14583" width="18.7109375" style="5" customWidth="1"/>
    <col min="14584" max="14585" width="10.7109375" style="5" customWidth="1"/>
    <col min="14586" max="14586" width="22.140625" style="5" customWidth="1"/>
    <col min="14587" max="14588" width="10.7109375" style="5" customWidth="1"/>
    <col min="14589" max="14589" width="19" style="5" customWidth="1"/>
    <col min="14590" max="14590" width="18.28515625" style="5" customWidth="1"/>
    <col min="14591" max="14592" width="17.42578125" style="5" customWidth="1"/>
    <col min="14593" max="14593" width="4.28515625" style="5" customWidth="1"/>
    <col min="14594" max="14594" width="19.28515625" style="5" customWidth="1"/>
    <col min="14595" max="14595" width="22.85546875" style="5" customWidth="1"/>
    <col min="14596" max="14596" width="11.42578125" style="5"/>
    <col min="14597" max="14597" width="12.5703125" style="5" bestFit="1" customWidth="1"/>
    <col min="14598" max="14829" width="11.42578125" style="5"/>
    <col min="14830" max="14830" width="7.85546875" style="5" customWidth="1"/>
    <col min="14831" max="14831" width="15.5703125" style="5" customWidth="1"/>
    <col min="14832" max="14832" width="42.85546875" style="5" customWidth="1"/>
    <col min="14833" max="14833" width="26.140625" style="5" customWidth="1"/>
    <col min="14834" max="14834" width="14.140625" style="5" customWidth="1"/>
    <col min="14835" max="14835" width="10.7109375" style="5" customWidth="1"/>
    <col min="14836" max="14836" width="16.85546875" style="5" customWidth="1"/>
    <col min="14837" max="14837" width="10.7109375" style="5" customWidth="1"/>
    <col min="14838" max="14838" width="18.5703125" style="5" customWidth="1"/>
    <col min="14839" max="14839" width="18.7109375" style="5" customWidth="1"/>
    <col min="14840" max="14841" width="10.7109375" style="5" customWidth="1"/>
    <col min="14842" max="14842" width="22.140625" style="5" customWidth="1"/>
    <col min="14843" max="14844" width="10.7109375" style="5" customWidth="1"/>
    <col min="14845" max="14845" width="19" style="5" customWidth="1"/>
    <col min="14846" max="14846" width="18.28515625" style="5" customWidth="1"/>
    <col min="14847" max="14848" width="17.42578125" style="5" customWidth="1"/>
    <col min="14849" max="14849" width="4.28515625" style="5" customWidth="1"/>
    <col min="14850" max="14850" width="19.28515625" style="5" customWidth="1"/>
    <col min="14851" max="14851" width="22.85546875" style="5" customWidth="1"/>
    <col min="14852" max="14852" width="11.42578125" style="5"/>
    <col min="14853" max="14853" width="12.5703125" style="5" bestFit="1" customWidth="1"/>
    <col min="14854" max="15085" width="11.42578125" style="5"/>
    <col min="15086" max="15086" width="7.85546875" style="5" customWidth="1"/>
    <col min="15087" max="15087" width="15.5703125" style="5" customWidth="1"/>
    <col min="15088" max="15088" width="42.85546875" style="5" customWidth="1"/>
    <col min="15089" max="15089" width="26.140625" style="5" customWidth="1"/>
    <col min="15090" max="15090" width="14.140625" style="5" customWidth="1"/>
    <col min="15091" max="15091" width="10.7109375" style="5" customWidth="1"/>
    <col min="15092" max="15092" width="16.85546875" style="5" customWidth="1"/>
    <col min="15093" max="15093" width="10.7109375" style="5" customWidth="1"/>
    <col min="15094" max="15094" width="18.5703125" style="5" customWidth="1"/>
    <col min="15095" max="15095" width="18.7109375" style="5" customWidth="1"/>
    <col min="15096" max="15097" width="10.7109375" style="5" customWidth="1"/>
    <col min="15098" max="15098" width="22.140625" style="5" customWidth="1"/>
    <col min="15099" max="15100" width="10.7109375" style="5" customWidth="1"/>
    <col min="15101" max="15101" width="19" style="5" customWidth="1"/>
    <col min="15102" max="15102" width="18.28515625" style="5" customWidth="1"/>
    <col min="15103" max="15104" width="17.42578125" style="5" customWidth="1"/>
    <col min="15105" max="15105" width="4.28515625" style="5" customWidth="1"/>
    <col min="15106" max="15106" width="19.28515625" style="5" customWidth="1"/>
    <col min="15107" max="15107" width="22.85546875" style="5" customWidth="1"/>
    <col min="15108" max="15108" width="11.42578125" style="5"/>
    <col min="15109" max="15109" width="12.5703125" style="5" bestFit="1" customWidth="1"/>
    <col min="15110" max="15341" width="11.42578125" style="5"/>
    <col min="15342" max="15342" width="7.85546875" style="5" customWidth="1"/>
    <col min="15343" max="15343" width="15.5703125" style="5" customWidth="1"/>
    <col min="15344" max="15344" width="42.85546875" style="5" customWidth="1"/>
    <col min="15345" max="15345" width="26.140625" style="5" customWidth="1"/>
    <col min="15346" max="15346" width="14.140625" style="5" customWidth="1"/>
    <col min="15347" max="15347" width="10.7109375" style="5" customWidth="1"/>
    <col min="15348" max="15348" width="16.85546875" style="5" customWidth="1"/>
    <col min="15349" max="15349" width="10.7109375" style="5" customWidth="1"/>
    <col min="15350" max="15350" width="18.5703125" style="5" customWidth="1"/>
    <col min="15351" max="15351" width="18.7109375" style="5" customWidth="1"/>
    <col min="15352" max="15353" width="10.7109375" style="5" customWidth="1"/>
    <col min="15354" max="15354" width="22.140625" style="5" customWidth="1"/>
    <col min="15355" max="15356" width="10.7109375" style="5" customWidth="1"/>
    <col min="15357" max="15357" width="19" style="5" customWidth="1"/>
    <col min="15358" max="15358" width="18.28515625" style="5" customWidth="1"/>
    <col min="15359" max="15360" width="17.42578125" style="5" customWidth="1"/>
    <col min="15361" max="15361" width="4.28515625" style="5" customWidth="1"/>
    <col min="15362" max="15362" width="19.28515625" style="5" customWidth="1"/>
    <col min="15363" max="15363" width="22.85546875" style="5" customWidth="1"/>
    <col min="15364" max="15364" width="11.42578125" style="5"/>
    <col min="15365" max="15365" width="12.5703125" style="5" bestFit="1" customWidth="1"/>
    <col min="15366" max="15597" width="11.42578125" style="5"/>
    <col min="15598" max="15598" width="7.85546875" style="5" customWidth="1"/>
    <col min="15599" max="15599" width="15.5703125" style="5" customWidth="1"/>
    <col min="15600" max="15600" width="42.85546875" style="5" customWidth="1"/>
    <col min="15601" max="15601" width="26.140625" style="5" customWidth="1"/>
    <col min="15602" max="15602" width="14.140625" style="5" customWidth="1"/>
    <col min="15603" max="15603" width="10.7109375" style="5" customWidth="1"/>
    <col min="15604" max="15604" width="16.85546875" style="5" customWidth="1"/>
    <col min="15605" max="15605" width="10.7109375" style="5" customWidth="1"/>
    <col min="15606" max="15606" width="18.5703125" style="5" customWidth="1"/>
    <col min="15607" max="15607" width="18.7109375" style="5" customWidth="1"/>
    <col min="15608" max="15609" width="10.7109375" style="5" customWidth="1"/>
    <col min="15610" max="15610" width="22.140625" style="5" customWidth="1"/>
    <col min="15611" max="15612" width="10.7109375" style="5" customWidth="1"/>
    <col min="15613" max="15613" width="19" style="5" customWidth="1"/>
    <col min="15614" max="15614" width="18.28515625" style="5" customWidth="1"/>
    <col min="15615" max="15616" width="17.42578125" style="5" customWidth="1"/>
    <col min="15617" max="15617" width="4.28515625" style="5" customWidth="1"/>
    <col min="15618" max="15618" width="19.28515625" style="5" customWidth="1"/>
    <col min="15619" max="15619" width="22.85546875" style="5" customWidth="1"/>
    <col min="15620" max="15620" width="11.42578125" style="5"/>
    <col min="15621" max="15621" width="12.5703125" style="5" bestFit="1" customWidth="1"/>
    <col min="15622" max="15853" width="11.42578125" style="5"/>
    <col min="15854" max="15854" width="7.85546875" style="5" customWidth="1"/>
    <col min="15855" max="15855" width="15.5703125" style="5" customWidth="1"/>
    <col min="15856" max="15856" width="42.85546875" style="5" customWidth="1"/>
    <col min="15857" max="15857" width="26.140625" style="5" customWidth="1"/>
    <col min="15858" max="15858" width="14.140625" style="5" customWidth="1"/>
    <col min="15859" max="15859" width="10.7109375" style="5" customWidth="1"/>
    <col min="15860" max="15860" width="16.85546875" style="5" customWidth="1"/>
    <col min="15861" max="15861" width="10.7109375" style="5" customWidth="1"/>
    <col min="15862" max="15862" width="18.5703125" style="5" customWidth="1"/>
    <col min="15863" max="15863" width="18.7109375" style="5" customWidth="1"/>
    <col min="15864" max="15865" width="10.7109375" style="5" customWidth="1"/>
    <col min="15866" max="15866" width="22.140625" style="5" customWidth="1"/>
    <col min="15867" max="15868" width="10.7109375" style="5" customWidth="1"/>
    <col min="15869" max="15869" width="19" style="5" customWidth="1"/>
    <col min="15870" max="15870" width="18.28515625" style="5" customWidth="1"/>
    <col min="15871" max="15872" width="17.42578125" style="5" customWidth="1"/>
    <col min="15873" max="15873" width="4.28515625" style="5" customWidth="1"/>
    <col min="15874" max="15874" width="19.28515625" style="5" customWidth="1"/>
    <col min="15875" max="15875" width="22.85546875" style="5" customWidth="1"/>
    <col min="15876" max="15876" width="11.42578125" style="5"/>
    <col min="15877" max="15877" width="12.5703125" style="5" bestFit="1" customWidth="1"/>
    <col min="15878" max="16109" width="11.42578125" style="5"/>
    <col min="16110" max="16110" width="7.85546875" style="5" customWidth="1"/>
    <col min="16111" max="16111" width="15.5703125" style="5" customWidth="1"/>
    <col min="16112" max="16112" width="42.85546875" style="5" customWidth="1"/>
    <col min="16113" max="16113" width="26.140625" style="5" customWidth="1"/>
    <col min="16114" max="16114" width="14.140625" style="5" customWidth="1"/>
    <col min="16115" max="16115" width="10.7109375" style="5" customWidth="1"/>
    <col min="16116" max="16116" width="16.85546875" style="5" customWidth="1"/>
    <col min="16117" max="16117" width="10.7109375" style="5" customWidth="1"/>
    <col min="16118" max="16118" width="18.5703125" style="5" customWidth="1"/>
    <col min="16119" max="16119" width="18.7109375" style="5" customWidth="1"/>
    <col min="16120" max="16121" width="10.7109375" style="5" customWidth="1"/>
    <col min="16122" max="16122" width="22.140625" style="5" customWidth="1"/>
    <col min="16123" max="16124" width="10.7109375" style="5" customWidth="1"/>
    <col min="16125" max="16125" width="19" style="5" customWidth="1"/>
    <col min="16126" max="16126" width="18.28515625" style="5" customWidth="1"/>
    <col min="16127" max="16128" width="17.42578125" style="5" customWidth="1"/>
    <col min="16129" max="16129" width="4.28515625" style="5" customWidth="1"/>
    <col min="16130" max="16130" width="19.28515625" style="5" customWidth="1"/>
    <col min="16131" max="16131" width="22.85546875" style="5" customWidth="1"/>
    <col min="16132" max="16132" width="11.42578125" style="5"/>
    <col min="16133" max="16133" width="12.5703125" style="5" bestFit="1" customWidth="1"/>
    <col min="16134" max="16384" width="11.42578125" style="5"/>
  </cols>
  <sheetData>
    <row r="1" spans="1:19" ht="18">
      <c r="A1" s="1" t="s">
        <v>0</v>
      </c>
      <c r="B1" s="2"/>
      <c r="C1" s="3"/>
      <c r="D1" s="4"/>
      <c r="E1" s="4"/>
      <c r="F1" s="4"/>
      <c r="G1" s="4"/>
      <c r="H1" s="4"/>
      <c r="I1" s="4"/>
      <c r="J1" s="4"/>
      <c r="K1" s="4"/>
      <c r="L1" s="4"/>
      <c r="M1" s="4"/>
      <c r="N1" s="4"/>
      <c r="O1" s="4"/>
      <c r="P1" s="4"/>
      <c r="Q1" s="4"/>
      <c r="R1" s="4"/>
      <c r="S1" s="4"/>
    </row>
    <row r="2" spans="1:19" ht="27.75">
      <c r="A2" s="1" t="s">
        <v>1</v>
      </c>
      <c r="B2" s="2"/>
      <c r="C2" s="3"/>
      <c r="D2" s="4"/>
      <c r="E2" s="145" t="s">
        <v>2</v>
      </c>
      <c r="F2" s="145"/>
      <c r="G2" s="145"/>
      <c r="H2" s="145"/>
      <c r="I2" s="145"/>
      <c r="J2" s="145"/>
      <c r="K2" s="145"/>
      <c r="L2" s="145"/>
      <c r="M2" s="145"/>
      <c r="N2" s="4"/>
      <c r="O2" s="4"/>
      <c r="P2" s="4"/>
      <c r="Q2" s="4"/>
      <c r="R2" s="4"/>
      <c r="S2" s="4"/>
    </row>
    <row r="3" spans="1:19">
      <c r="A3" s="4"/>
      <c r="B3" s="4"/>
      <c r="C3" s="4"/>
      <c r="D3" s="4"/>
      <c r="E3" s="4"/>
      <c r="F3" s="4"/>
      <c r="G3" s="4"/>
      <c r="H3" s="4"/>
      <c r="I3" s="4"/>
      <c r="J3" s="4"/>
      <c r="K3" s="4"/>
      <c r="L3" s="4"/>
      <c r="M3" s="4"/>
      <c r="N3" s="4"/>
      <c r="O3" s="4"/>
      <c r="P3" s="4"/>
      <c r="Q3" s="4"/>
      <c r="R3" s="4"/>
      <c r="S3" s="4"/>
    </row>
    <row r="4" spans="1:19" ht="31.5">
      <c r="A4" s="6" t="s">
        <v>3</v>
      </c>
      <c r="B4" s="7"/>
      <c r="C4" s="4"/>
      <c r="D4" s="4"/>
      <c r="E4" s="144"/>
      <c r="F4" s="144"/>
      <c r="G4" s="144"/>
      <c r="H4" s="144"/>
      <c r="I4" s="144"/>
      <c r="J4" s="144"/>
      <c r="K4" s="144"/>
      <c r="L4" s="144"/>
      <c r="M4" s="144"/>
      <c r="N4" s="16"/>
      <c r="O4" s="4"/>
      <c r="P4" s="4"/>
      <c r="Q4" s="4"/>
      <c r="R4" s="4"/>
      <c r="S4" s="4"/>
    </row>
    <row r="5" spans="1:19" ht="27.75">
      <c r="A5" s="4"/>
      <c r="B5" s="4"/>
      <c r="C5" s="4"/>
      <c r="D5" s="146" t="s">
        <v>91</v>
      </c>
      <c r="E5" s="146"/>
      <c r="F5" s="146"/>
      <c r="G5" s="146"/>
      <c r="H5" s="146"/>
      <c r="I5" s="146"/>
      <c r="J5" s="146"/>
      <c r="K5" s="146"/>
      <c r="L5" s="146"/>
      <c r="M5" s="146"/>
      <c r="N5" s="146"/>
      <c r="O5" s="4"/>
      <c r="P5" s="4"/>
      <c r="Q5" s="4"/>
      <c r="R5" s="4"/>
      <c r="S5" s="4"/>
    </row>
    <row r="6" spans="1:19">
      <c r="A6" s="4"/>
      <c r="B6" s="4"/>
      <c r="C6" s="4"/>
      <c r="D6" s="4"/>
      <c r="E6" s="4"/>
      <c r="F6" s="4"/>
      <c r="G6" s="4"/>
      <c r="H6" s="4"/>
      <c r="I6" s="4"/>
      <c r="J6" s="4"/>
      <c r="K6" s="4"/>
      <c r="L6" s="4"/>
      <c r="M6" s="4"/>
      <c r="N6" s="4"/>
      <c r="O6" s="4"/>
      <c r="P6" s="4"/>
      <c r="Q6" s="4"/>
      <c r="R6" s="4"/>
      <c r="S6" s="4"/>
    </row>
    <row r="7" spans="1:19" ht="21" thickBot="1">
      <c r="A7" s="4"/>
      <c r="B7" s="4"/>
      <c r="C7" s="6" t="s">
        <v>4</v>
      </c>
      <c r="D7" s="37" t="s">
        <v>92</v>
      </c>
      <c r="E7" s="4"/>
      <c r="F7" s="4"/>
      <c r="G7" s="4"/>
      <c r="H7" s="4"/>
      <c r="I7" s="4"/>
      <c r="J7" s="4"/>
      <c r="K7" s="4"/>
      <c r="L7" s="4"/>
      <c r="M7" s="4"/>
      <c r="N7" s="4"/>
      <c r="O7" s="4"/>
      <c r="P7" s="4"/>
      <c r="Q7" s="4"/>
      <c r="R7" s="4"/>
      <c r="S7" s="4"/>
    </row>
    <row r="8" spans="1:19">
      <c r="A8" s="4"/>
      <c r="B8" s="4"/>
      <c r="C8" s="7"/>
      <c r="D8" s="8"/>
      <c r="E8" s="4"/>
      <c r="F8" s="4"/>
      <c r="G8" s="4"/>
      <c r="H8" s="4"/>
      <c r="I8" s="4"/>
      <c r="J8" s="4"/>
      <c r="K8" s="4"/>
      <c r="L8" s="4"/>
      <c r="M8" s="147"/>
      <c r="N8" s="147"/>
      <c r="O8" s="147"/>
      <c r="P8" s="147"/>
      <c r="Q8" s="147"/>
      <c r="R8" s="147"/>
      <c r="S8" s="147"/>
    </row>
    <row r="9" spans="1:19" ht="28.5" customHeight="1" thickBot="1">
      <c r="A9" s="4"/>
      <c r="B9" s="4"/>
      <c r="C9" s="6" t="s">
        <v>5</v>
      </c>
      <c r="D9" s="148" t="s">
        <v>93</v>
      </c>
      <c r="E9" s="149"/>
      <c r="F9" s="149"/>
      <c r="G9" s="149"/>
      <c r="H9" s="149"/>
      <c r="I9" s="149"/>
      <c r="J9" s="149"/>
      <c r="K9" s="4"/>
      <c r="L9" s="4"/>
      <c r="M9" s="9"/>
      <c r="N9" s="9"/>
      <c r="O9" s="9"/>
      <c r="P9" s="9"/>
      <c r="Q9" s="9"/>
      <c r="R9" s="9"/>
      <c r="S9" s="9"/>
    </row>
    <row r="10" spans="1:19">
      <c r="A10" s="4"/>
      <c r="B10" s="7"/>
      <c r="C10" s="4"/>
      <c r="D10" s="4"/>
      <c r="E10" s="4"/>
      <c r="F10" s="4"/>
      <c r="G10" s="4"/>
      <c r="H10" s="4"/>
      <c r="I10" s="4"/>
      <c r="J10" s="4"/>
      <c r="K10" s="4"/>
      <c r="L10" s="4"/>
      <c r="M10" s="4"/>
      <c r="N10" s="4"/>
      <c r="O10" s="4"/>
      <c r="P10" s="4"/>
      <c r="Q10" s="4"/>
      <c r="R10" s="4"/>
      <c r="S10" s="4"/>
    </row>
    <row r="11" spans="1:19" s="33" customFormat="1" ht="37.5" customHeight="1">
      <c r="A11" s="29"/>
      <c r="B11" s="30" t="s">
        <v>35</v>
      </c>
      <c r="C11" s="31" t="s">
        <v>36</v>
      </c>
      <c r="D11" s="32"/>
      <c r="E11" s="32"/>
      <c r="F11" s="32"/>
      <c r="G11" s="32"/>
      <c r="H11" s="32"/>
      <c r="I11" s="32"/>
      <c r="J11" s="32"/>
      <c r="K11" s="32"/>
      <c r="L11" s="32"/>
      <c r="M11" s="32"/>
      <c r="N11" s="153"/>
      <c r="O11" s="147"/>
      <c r="P11" s="147"/>
      <c r="Q11" s="150"/>
      <c r="R11" s="151"/>
      <c r="S11" s="151"/>
    </row>
    <row r="12" spans="1:19" ht="30" customHeight="1">
      <c r="A12" s="10"/>
      <c r="B12" s="11"/>
      <c r="C12" s="11"/>
      <c r="D12" s="4"/>
      <c r="E12" s="4"/>
      <c r="F12" s="4"/>
      <c r="G12" s="4"/>
      <c r="H12" s="4"/>
      <c r="I12" s="4"/>
      <c r="J12" s="4"/>
      <c r="K12" s="4"/>
      <c r="L12" s="4"/>
      <c r="M12" s="4"/>
      <c r="N12" s="147"/>
      <c r="O12" s="147"/>
      <c r="P12" s="147"/>
      <c r="Q12" s="151"/>
      <c r="R12" s="151"/>
      <c r="S12" s="151"/>
    </row>
    <row r="13" spans="1:19" ht="15" customHeight="1">
      <c r="A13" s="4"/>
      <c r="B13" s="4"/>
      <c r="C13" s="4"/>
      <c r="D13" s="4"/>
      <c r="E13" s="4"/>
      <c r="F13" s="4"/>
      <c r="G13" s="4"/>
      <c r="H13" s="4"/>
      <c r="I13" s="4"/>
      <c r="J13" s="4"/>
      <c r="K13" s="4"/>
      <c r="L13" s="4"/>
      <c r="M13" s="4"/>
      <c r="N13" s="154"/>
      <c r="O13" s="154"/>
      <c r="P13" s="154"/>
      <c r="Q13" s="152"/>
      <c r="R13" s="152"/>
      <c r="S13" s="152"/>
    </row>
    <row r="14" spans="1:19" ht="30" customHeight="1">
      <c r="A14" s="116" t="s">
        <v>6</v>
      </c>
      <c r="B14" s="119" t="s">
        <v>7</v>
      </c>
      <c r="C14" s="120"/>
      <c r="D14" s="81" t="s">
        <v>8</v>
      </c>
      <c r="E14" s="81"/>
      <c r="F14" s="81" t="s">
        <v>9</v>
      </c>
      <c r="G14" s="81"/>
      <c r="H14" s="81"/>
      <c r="I14" s="81"/>
      <c r="J14" s="125" t="s">
        <v>10</v>
      </c>
      <c r="K14" s="126"/>
      <c r="L14" s="126"/>
      <c r="M14" s="126"/>
      <c r="N14" s="126"/>
      <c r="O14" s="126"/>
      <c r="P14" s="126"/>
      <c r="Q14" s="126"/>
      <c r="R14" s="126"/>
      <c r="S14" s="126"/>
    </row>
    <row r="15" spans="1:19" ht="30" customHeight="1">
      <c r="A15" s="117"/>
      <c r="B15" s="121"/>
      <c r="C15" s="122"/>
      <c r="D15" s="12" t="s">
        <v>11</v>
      </c>
      <c r="E15" s="12" t="s">
        <v>12</v>
      </c>
      <c r="F15" s="81" t="s">
        <v>13</v>
      </c>
      <c r="G15" s="81"/>
      <c r="H15" s="81" t="s">
        <v>14</v>
      </c>
      <c r="I15" s="81"/>
      <c r="J15" s="127"/>
      <c r="K15" s="128"/>
      <c r="L15" s="128"/>
      <c r="M15" s="128"/>
      <c r="N15" s="128"/>
      <c r="O15" s="128"/>
      <c r="P15" s="128"/>
      <c r="Q15" s="128"/>
      <c r="R15" s="128"/>
      <c r="S15" s="128"/>
    </row>
    <row r="16" spans="1:19" ht="30" customHeight="1">
      <c r="A16" s="118"/>
      <c r="B16" s="123"/>
      <c r="C16" s="124"/>
      <c r="D16" s="13" t="s">
        <v>15</v>
      </c>
      <c r="E16" s="13" t="s">
        <v>16</v>
      </c>
      <c r="F16" s="83" t="s">
        <v>17</v>
      </c>
      <c r="G16" s="83"/>
      <c r="H16" s="83" t="s">
        <v>18</v>
      </c>
      <c r="I16" s="83"/>
      <c r="J16" s="129"/>
      <c r="K16" s="130"/>
      <c r="L16" s="130"/>
      <c r="M16" s="130"/>
      <c r="N16" s="130"/>
      <c r="O16" s="130"/>
      <c r="P16" s="130"/>
      <c r="Q16" s="130"/>
      <c r="R16" s="130"/>
      <c r="S16" s="130"/>
    </row>
    <row r="17" spans="1:19" ht="68.25" customHeight="1">
      <c r="A17" s="84">
        <v>1</v>
      </c>
      <c r="B17" s="87" t="s">
        <v>19</v>
      </c>
      <c r="C17" s="104" t="s">
        <v>37</v>
      </c>
      <c r="D17" s="106">
        <f>IF(D21=0,0,ROUND(D19/D21*100,1))</f>
        <v>26.3</v>
      </c>
      <c r="E17" s="106">
        <f>IF(E21=0,0,ROUND(E19/E21*100,1))</f>
        <v>37.200000000000003</v>
      </c>
      <c r="F17" s="108">
        <f>E17-D17</f>
        <v>10.900000000000002</v>
      </c>
      <c r="G17" s="109"/>
      <c r="H17" s="108">
        <f>IF(D17=0,0,ROUND(E17/D17*100,1))</f>
        <v>141.4</v>
      </c>
      <c r="I17" s="109"/>
      <c r="J17" s="89" t="s">
        <v>28</v>
      </c>
      <c r="K17" s="90"/>
      <c r="L17" s="90"/>
      <c r="M17" s="90"/>
      <c r="N17" s="90"/>
      <c r="O17" s="90"/>
      <c r="P17" s="90"/>
      <c r="Q17" s="90"/>
      <c r="R17" s="90"/>
      <c r="S17" s="91"/>
    </row>
    <row r="18" spans="1:19" ht="260.25" customHeight="1">
      <c r="A18" s="85"/>
      <c r="B18" s="88"/>
      <c r="C18" s="105"/>
      <c r="D18" s="107"/>
      <c r="E18" s="107"/>
      <c r="F18" s="110"/>
      <c r="G18" s="111"/>
      <c r="H18" s="110"/>
      <c r="I18" s="111"/>
      <c r="J18" s="141" t="s">
        <v>101</v>
      </c>
      <c r="K18" s="142"/>
      <c r="L18" s="142"/>
      <c r="M18" s="142"/>
      <c r="N18" s="142"/>
      <c r="O18" s="142"/>
      <c r="P18" s="142"/>
      <c r="Q18" s="142"/>
      <c r="R18" s="142"/>
      <c r="S18" s="143"/>
    </row>
    <row r="19" spans="1:19" ht="39.75" customHeight="1">
      <c r="A19" s="85"/>
      <c r="B19" s="92" t="s">
        <v>20</v>
      </c>
      <c r="C19" s="132" t="s">
        <v>38</v>
      </c>
      <c r="D19" s="114">
        <v>1095</v>
      </c>
      <c r="E19" s="114">
        <v>1287</v>
      </c>
      <c r="F19" s="108">
        <f t="shared" ref="F19" si="0">E19-D19</f>
        <v>192</v>
      </c>
      <c r="G19" s="109"/>
      <c r="H19" s="108">
        <f t="shared" ref="H19" si="1">IF(D19=0,0,ROUND(E19/D19*100,1))</f>
        <v>117.5</v>
      </c>
      <c r="I19" s="109"/>
      <c r="J19" s="89" t="s">
        <v>34</v>
      </c>
      <c r="K19" s="90"/>
      <c r="L19" s="90"/>
      <c r="M19" s="90"/>
      <c r="N19" s="90"/>
      <c r="O19" s="90"/>
      <c r="P19" s="90"/>
      <c r="Q19" s="90"/>
      <c r="R19" s="90"/>
      <c r="S19" s="91"/>
    </row>
    <row r="20" spans="1:19" ht="184.5" customHeight="1">
      <c r="A20" s="85"/>
      <c r="B20" s="93"/>
      <c r="C20" s="133"/>
      <c r="D20" s="115"/>
      <c r="E20" s="115"/>
      <c r="F20" s="110"/>
      <c r="G20" s="111"/>
      <c r="H20" s="110"/>
      <c r="I20" s="111"/>
      <c r="J20" s="141" t="s">
        <v>102</v>
      </c>
      <c r="K20" s="142"/>
      <c r="L20" s="142"/>
      <c r="M20" s="142"/>
      <c r="N20" s="142"/>
      <c r="O20" s="142"/>
      <c r="P20" s="142"/>
      <c r="Q20" s="142"/>
      <c r="R20" s="142"/>
      <c r="S20" s="143"/>
    </row>
    <row r="21" spans="1:19" ht="36" customHeight="1">
      <c r="A21" s="85"/>
      <c r="B21" s="92" t="s">
        <v>21</v>
      </c>
      <c r="C21" s="112" t="s">
        <v>61</v>
      </c>
      <c r="D21" s="114">
        <v>4167</v>
      </c>
      <c r="E21" s="114">
        <v>3460</v>
      </c>
      <c r="F21" s="108">
        <f>E21-D21</f>
        <v>-707</v>
      </c>
      <c r="G21" s="109"/>
      <c r="H21" s="108">
        <f>IF(D21=0,0,ROUND(E21/D21*100,1))</f>
        <v>83</v>
      </c>
      <c r="I21" s="109"/>
      <c r="J21" s="89" t="s">
        <v>27</v>
      </c>
      <c r="K21" s="90"/>
      <c r="L21" s="90"/>
      <c r="M21" s="90"/>
      <c r="N21" s="90"/>
      <c r="O21" s="90"/>
      <c r="P21" s="90"/>
      <c r="Q21" s="90"/>
      <c r="R21" s="90"/>
      <c r="S21" s="91"/>
    </row>
    <row r="22" spans="1:19" ht="144.75" customHeight="1">
      <c r="A22" s="86"/>
      <c r="B22" s="93"/>
      <c r="C22" s="113"/>
      <c r="D22" s="115"/>
      <c r="E22" s="115"/>
      <c r="F22" s="110"/>
      <c r="G22" s="111"/>
      <c r="H22" s="110"/>
      <c r="I22" s="111"/>
      <c r="J22" s="101"/>
      <c r="K22" s="102"/>
      <c r="L22" s="102"/>
      <c r="M22" s="102"/>
      <c r="N22" s="102"/>
      <c r="O22" s="102"/>
      <c r="P22" s="102"/>
      <c r="Q22" s="102"/>
      <c r="R22" s="102"/>
      <c r="S22" s="103"/>
    </row>
    <row r="23" spans="1:19" ht="39" customHeight="1">
      <c r="A23" s="14"/>
      <c r="B23" s="15"/>
      <c r="C23" s="15"/>
      <c r="D23" s="15"/>
      <c r="E23" s="15"/>
      <c r="F23" s="15"/>
      <c r="G23" s="15"/>
      <c r="H23" s="15"/>
      <c r="I23" s="15"/>
      <c r="J23" s="15"/>
      <c r="K23" s="15"/>
      <c r="L23" s="15"/>
      <c r="M23" s="15"/>
      <c r="N23" s="15"/>
      <c r="O23" s="15"/>
      <c r="P23" s="15"/>
      <c r="Q23" s="15"/>
      <c r="R23" s="15"/>
      <c r="S23" s="15"/>
    </row>
    <row r="24" spans="1:19" ht="26.25" customHeight="1">
      <c r="A24" s="78" t="s">
        <v>6</v>
      </c>
      <c r="B24" s="80" t="s">
        <v>7</v>
      </c>
      <c r="C24" s="80"/>
      <c r="D24" s="81" t="s">
        <v>8</v>
      </c>
      <c r="E24" s="81"/>
      <c r="F24" s="81" t="s">
        <v>9</v>
      </c>
      <c r="G24" s="81"/>
      <c r="H24" s="81"/>
      <c r="I24" s="81"/>
      <c r="J24" s="82" t="s">
        <v>10</v>
      </c>
      <c r="K24" s="82"/>
      <c r="L24" s="82"/>
      <c r="M24" s="82"/>
      <c r="N24" s="82"/>
      <c r="O24" s="82"/>
      <c r="P24" s="82"/>
      <c r="Q24" s="82"/>
      <c r="R24" s="82"/>
      <c r="S24" s="82"/>
    </row>
    <row r="25" spans="1:19" ht="30" customHeight="1">
      <c r="A25" s="79"/>
      <c r="B25" s="80"/>
      <c r="C25" s="80"/>
      <c r="D25" s="17" t="s">
        <v>11</v>
      </c>
      <c r="E25" s="17" t="s">
        <v>12</v>
      </c>
      <c r="F25" s="81" t="s">
        <v>13</v>
      </c>
      <c r="G25" s="81"/>
      <c r="H25" s="81" t="s">
        <v>14</v>
      </c>
      <c r="I25" s="81"/>
      <c r="J25" s="82"/>
      <c r="K25" s="82"/>
      <c r="L25" s="82"/>
      <c r="M25" s="82"/>
      <c r="N25" s="82"/>
      <c r="O25" s="82"/>
      <c r="P25" s="82"/>
      <c r="Q25" s="82"/>
      <c r="R25" s="82"/>
      <c r="S25" s="82"/>
    </row>
    <row r="26" spans="1:19" ht="26.25" customHeight="1">
      <c r="A26" s="79"/>
      <c r="B26" s="80"/>
      <c r="C26" s="80"/>
      <c r="D26" s="18" t="s">
        <v>15</v>
      </c>
      <c r="E26" s="18" t="s">
        <v>16</v>
      </c>
      <c r="F26" s="83" t="s">
        <v>17</v>
      </c>
      <c r="G26" s="83"/>
      <c r="H26" s="83" t="s">
        <v>18</v>
      </c>
      <c r="I26" s="83"/>
      <c r="J26" s="82"/>
      <c r="K26" s="82"/>
      <c r="L26" s="82"/>
      <c r="M26" s="82"/>
      <c r="N26" s="82"/>
      <c r="O26" s="82"/>
      <c r="P26" s="82"/>
      <c r="Q26" s="82"/>
      <c r="R26" s="82"/>
      <c r="S26" s="82"/>
    </row>
    <row r="27" spans="1:19" ht="63" customHeight="1">
      <c r="A27" s="84">
        <v>2</v>
      </c>
      <c r="B27" s="57" t="s">
        <v>19</v>
      </c>
      <c r="C27" s="104" t="s">
        <v>39</v>
      </c>
      <c r="D27" s="59">
        <f>IF(D31=0,0,ROUND(D29/D31*100,1))</f>
        <v>87</v>
      </c>
      <c r="E27" s="59">
        <f>IF(E31=0,0,ROUND(E29/E31*100,1))</f>
        <v>92.3</v>
      </c>
      <c r="F27" s="59">
        <f>E27-D27</f>
        <v>5.2999999999999972</v>
      </c>
      <c r="G27" s="59"/>
      <c r="H27" s="59">
        <f>IF(D27=0,0,ROUND(E27/D27*100,1))</f>
        <v>106.1</v>
      </c>
      <c r="I27" s="59"/>
      <c r="J27" s="60" t="s">
        <v>28</v>
      </c>
      <c r="K27" s="60"/>
      <c r="L27" s="60"/>
      <c r="M27" s="60"/>
      <c r="N27" s="60"/>
      <c r="O27" s="60"/>
      <c r="P27" s="60"/>
      <c r="Q27" s="60"/>
      <c r="R27" s="60"/>
      <c r="S27" s="60"/>
    </row>
    <row r="28" spans="1:19" ht="228.75" customHeight="1">
      <c r="A28" s="85"/>
      <c r="B28" s="57"/>
      <c r="C28" s="105"/>
      <c r="D28" s="59"/>
      <c r="E28" s="59"/>
      <c r="F28" s="59"/>
      <c r="G28" s="59"/>
      <c r="H28" s="59"/>
      <c r="I28" s="59"/>
      <c r="J28" s="141" t="s">
        <v>103</v>
      </c>
      <c r="K28" s="142"/>
      <c r="L28" s="142"/>
      <c r="M28" s="142"/>
      <c r="N28" s="142"/>
      <c r="O28" s="142"/>
      <c r="P28" s="142"/>
      <c r="Q28" s="142"/>
      <c r="R28" s="142"/>
      <c r="S28" s="143"/>
    </row>
    <row r="29" spans="1:19" ht="38.25" customHeight="1">
      <c r="A29" s="85"/>
      <c r="B29" s="64" t="s">
        <v>20</v>
      </c>
      <c r="C29" s="112" t="s">
        <v>40</v>
      </c>
      <c r="D29" s="114">
        <v>3719</v>
      </c>
      <c r="E29" s="114">
        <v>3654</v>
      </c>
      <c r="F29" s="59">
        <f t="shared" ref="F29:F31" si="2">E29-D29</f>
        <v>-65</v>
      </c>
      <c r="G29" s="59"/>
      <c r="H29" s="59">
        <f t="shared" ref="H29:H31" si="3">IF(D29=0,0,ROUND(E29/D29*100,1))</f>
        <v>98.3</v>
      </c>
      <c r="I29" s="59"/>
      <c r="J29" s="60" t="s">
        <v>34</v>
      </c>
      <c r="K29" s="60"/>
      <c r="L29" s="60"/>
      <c r="M29" s="60"/>
      <c r="N29" s="60"/>
      <c r="O29" s="60"/>
      <c r="P29" s="60"/>
      <c r="Q29" s="60"/>
      <c r="R29" s="60"/>
      <c r="S29" s="60"/>
    </row>
    <row r="30" spans="1:19" ht="174" customHeight="1">
      <c r="A30" s="85"/>
      <c r="B30" s="64"/>
      <c r="C30" s="113"/>
      <c r="D30" s="115"/>
      <c r="E30" s="115"/>
      <c r="F30" s="59"/>
      <c r="G30" s="59"/>
      <c r="H30" s="59"/>
      <c r="I30" s="59"/>
      <c r="J30" s="141" t="s">
        <v>96</v>
      </c>
      <c r="K30" s="142"/>
      <c r="L30" s="142"/>
      <c r="M30" s="142"/>
      <c r="N30" s="142"/>
      <c r="O30" s="142"/>
      <c r="P30" s="142"/>
      <c r="Q30" s="142"/>
      <c r="R30" s="142"/>
      <c r="S30" s="143"/>
    </row>
    <row r="31" spans="1:19" ht="37.5" customHeight="1">
      <c r="A31" s="85"/>
      <c r="B31" s="155" t="s">
        <v>21</v>
      </c>
      <c r="C31" s="156" t="s">
        <v>62</v>
      </c>
      <c r="D31" s="158">
        <v>4275</v>
      </c>
      <c r="E31" s="158">
        <v>3959</v>
      </c>
      <c r="F31" s="59">
        <f t="shared" si="2"/>
        <v>-316</v>
      </c>
      <c r="G31" s="59"/>
      <c r="H31" s="59">
        <f t="shared" si="3"/>
        <v>92.6</v>
      </c>
      <c r="I31" s="59"/>
      <c r="J31" s="60" t="s">
        <v>27</v>
      </c>
      <c r="K31" s="60"/>
      <c r="L31" s="60"/>
      <c r="M31" s="60"/>
      <c r="N31" s="60"/>
      <c r="O31" s="60"/>
      <c r="P31" s="60"/>
      <c r="Q31" s="60"/>
      <c r="R31" s="60"/>
      <c r="S31" s="60"/>
    </row>
    <row r="32" spans="1:19" ht="174" customHeight="1">
      <c r="A32" s="86"/>
      <c r="B32" s="155"/>
      <c r="C32" s="157"/>
      <c r="D32" s="158"/>
      <c r="E32" s="158"/>
      <c r="F32" s="59"/>
      <c r="G32" s="59"/>
      <c r="H32" s="59"/>
      <c r="I32" s="59"/>
      <c r="J32" s="75"/>
      <c r="K32" s="75"/>
      <c r="L32" s="75"/>
      <c r="M32" s="75"/>
      <c r="N32" s="75"/>
      <c r="O32" s="75"/>
      <c r="P32" s="75"/>
      <c r="Q32" s="75"/>
      <c r="R32" s="75"/>
      <c r="S32" s="75"/>
    </row>
    <row r="33" spans="1:19" ht="339" customHeight="1">
      <c r="A33" s="47" t="s">
        <v>32</v>
      </c>
      <c r="B33" s="76"/>
      <c r="C33" s="76"/>
      <c r="D33" s="76"/>
      <c r="E33" s="76"/>
      <c r="F33" s="76"/>
      <c r="G33" s="76"/>
      <c r="H33" s="76"/>
      <c r="I33" s="76"/>
      <c r="J33" s="76"/>
      <c r="K33" s="76"/>
      <c r="L33" s="76"/>
      <c r="M33" s="76"/>
      <c r="N33" s="76"/>
      <c r="O33" s="76"/>
      <c r="P33" s="76"/>
      <c r="Q33" s="76"/>
      <c r="R33" s="76"/>
      <c r="S33" s="77"/>
    </row>
    <row r="34" spans="1:19" ht="26.25" customHeight="1">
      <c r="A34" s="116" t="s">
        <v>6</v>
      </c>
      <c r="B34" s="119" t="s">
        <v>7</v>
      </c>
      <c r="C34" s="120"/>
      <c r="D34" s="81" t="s">
        <v>8</v>
      </c>
      <c r="E34" s="81"/>
      <c r="F34" s="81" t="s">
        <v>9</v>
      </c>
      <c r="G34" s="81"/>
      <c r="H34" s="81"/>
      <c r="I34" s="81"/>
      <c r="J34" s="125" t="s">
        <v>10</v>
      </c>
      <c r="K34" s="126"/>
      <c r="L34" s="126"/>
      <c r="M34" s="126"/>
      <c r="N34" s="126"/>
      <c r="O34" s="126"/>
      <c r="P34" s="126"/>
      <c r="Q34" s="126"/>
      <c r="R34" s="126"/>
      <c r="S34" s="126"/>
    </row>
    <row r="35" spans="1:19" ht="30" customHeight="1">
      <c r="A35" s="117"/>
      <c r="B35" s="121"/>
      <c r="C35" s="122"/>
      <c r="D35" s="12" t="s">
        <v>11</v>
      </c>
      <c r="E35" s="12" t="s">
        <v>12</v>
      </c>
      <c r="F35" s="81" t="s">
        <v>13</v>
      </c>
      <c r="G35" s="81"/>
      <c r="H35" s="81" t="s">
        <v>14</v>
      </c>
      <c r="I35" s="81"/>
      <c r="J35" s="127"/>
      <c r="K35" s="128"/>
      <c r="L35" s="128"/>
      <c r="M35" s="128"/>
      <c r="N35" s="128"/>
      <c r="O35" s="128"/>
      <c r="P35" s="128"/>
      <c r="Q35" s="128"/>
      <c r="R35" s="128"/>
      <c r="S35" s="128"/>
    </row>
    <row r="36" spans="1:19" ht="26.25" customHeight="1">
      <c r="A36" s="118"/>
      <c r="B36" s="123"/>
      <c r="C36" s="124"/>
      <c r="D36" s="13" t="s">
        <v>15</v>
      </c>
      <c r="E36" s="13" t="s">
        <v>16</v>
      </c>
      <c r="F36" s="83" t="s">
        <v>17</v>
      </c>
      <c r="G36" s="83"/>
      <c r="H36" s="83" t="s">
        <v>18</v>
      </c>
      <c r="I36" s="83"/>
      <c r="J36" s="129"/>
      <c r="K36" s="130"/>
      <c r="L36" s="130"/>
      <c r="M36" s="130"/>
      <c r="N36" s="130"/>
      <c r="O36" s="130"/>
      <c r="P36" s="130"/>
      <c r="Q36" s="130"/>
      <c r="R36" s="130"/>
      <c r="S36" s="130"/>
    </row>
    <row r="37" spans="1:19" ht="66" customHeight="1">
      <c r="A37" s="84">
        <v>3</v>
      </c>
      <c r="B37" s="87" t="s">
        <v>19</v>
      </c>
      <c r="C37" s="104" t="s">
        <v>41</v>
      </c>
      <c r="D37" s="106">
        <f>IF(D41=0,0,ROUND(D39/D41*100,1))</f>
        <v>90.5</v>
      </c>
      <c r="E37" s="106">
        <f>IF(E41=0,0,ROUND(E39/E41*100,1))</f>
        <v>94</v>
      </c>
      <c r="F37" s="108">
        <f>E37-D37</f>
        <v>3.5</v>
      </c>
      <c r="G37" s="109"/>
      <c r="H37" s="108">
        <f>IF(D37=0,0,ROUND(E37/D37*100,1))</f>
        <v>103.9</v>
      </c>
      <c r="I37" s="109"/>
      <c r="J37" s="89" t="s">
        <v>28</v>
      </c>
      <c r="K37" s="90"/>
      <c r="L37" s="90"/>
      <c r="M37" s="90"/>
      <c r="N37" s="90"/>
      <c r="O37" s="90"/>
      <c r="P37" s="90"/>
      <c r="Q37" s="90"/>
      <c r="R37" s="90"/>
      <c r="S37" s="91"/>
    </row>
    <row r="38" spans="1:19" ht="205.5" customHeight="1">
      <c r="A38" s="85"/>
      <c r="B38" s="88"/>
      <c r="C38" s="105"/>
      <c r="D38" s="107"/>
      <c r="E38" s="107"/>
      <c r="F38" s="110"/>
      <c r="G38" s="111"/>
      <c r="H38" s="110"/>
      <c r="I38" s="111"/>
      <c r="J38" s="141" t="s">
        <v>104</v>
      </c>
      <c r="K38" s="142"/>
      <c r="L38" s="142"/>
      <c r="M38" s="142"/>
      <c r="N38" s="142"/>
      <c r="O38" s="142"/>
      <c r="P38" s="142"/>
      <c r="Q38" s="142"/>
      <c r="R38" s="142"/>
      <c r="S38" s="143"/>
    </row>
    <row r="39" spans="1:19" ht="42" customHeight="1">
      <c r="A39" s="85"/>
      <c r="B39" s="64" t="s">
        <v>20</v>
      </c>
      <c r="C39" s="70" t="s">
        <v>42</v>
      </c>
      <c r="D39" s="66">
        <v>1281</v>
      </c>
      <c r="E39" s="114">
        <v>1175</v>
      </c>
      <c r="F39" s="108">
        <f>E39-D39</f>
        <v>-106</v>
      </c>
      <c r="G39" s="109"/>
      <c r="H39" s="108">
        <f>IF(D39=0,0,ROUND(E39/D39*100,1))</f>
        <v>91.7</v>
      </c>
      <c r="I39" s="109"/>
      <c r="J39" s="89" t="s">
        <v>29</v>
      </c>
      <c r="K39" s="90"/>
      <c r="L39" s="90"/>
      <c r="M39" s="90"/>
      <c r="N39" s="90"/>
      <c r="O39" s="90"/>
      <c r="P39" s="90"/>
      <c r="Q39" s="90"/>
      <c r="R39" s="90"/>
      <c r="S39" s="91"/>
    </row>
    <row r="40" spans="1:19" ht="193.5" customHeight="1">
      <c r="A40" s="85"/>
      <c r="B40" s="64"/>
      <c r="C40" s="70"/>
      <c r="D40" s="66"/>
      <c r="E40" s="115"/>
      <c r="F40" s="110"/>
      <c r="G40" s="111"/>
      <c r="H40" s="110"/>
      <c r="I40" s="111"/>
      <c r="J40" s="101"/>
      <c r="K40" s="102"/>
      <c r="L40" s="102"/>
      <c r="M40" s="102"/>
      <c r="N40" s="102"/>
      <c r="O40" s="102"/>
      <c r="P40" s="102"/>
      <c r="Q40" s="102"/>
      <c r="R40" s="102"/>
      <c r="S40" s="103"/>
    </row>
    <row r="41" spans="1:19" ht="41.25" customHeight="1">
      <c r="A41" s="85"/>
      <c r="B41" s="92" t="s">
        <v>21</v>
      </c>
      <c r="C41" s="112" t="s">
        <v>63</v>
      </c>
      <c r="D41" s="114">
        <v>1415</v>
      </c>
      <c r="E41" s="114">
        <v>1250</v>
      </c>
      <c r="F41" s="108">
        <f>E41-D41</f>
        <v>-165</v>
      </c>
      <c r="G41" s="109"/>
      <c r="H41" s="108">
        <f>IF(D41=0,0,ROUND(E41/D41*100,1))</f>
        <v>88.3</v>
      </c>
      <c r="I41" s="109"/>
      <c r="J41" s="89" t="s">
        <v>30</v>
      </c>
      <c r="K41" s="90"/>
      <c r="L41" s="90"/>
      <c r="M41" s="90"/>
      <c r="N41" s="90"/>
      <c r="O41" s="90"/>
      <c r="P41" s="90"/>
      <c r="Q41" s="90"/>
      <c r="R41" s="90"/>
      <c r="S41" s="91"/>
    </row>
    <row r="42" spans="1:19" ht="156" customHeight="1">
      <c r="A42" s="86"/>
      <c r="B42" s="93"/>
      <c r="C42" s="113"/>
      <c r="D42" s="115"/>
      <c r="E42" s="115"/>
      <c r="F42" s="110"/>
      <c r="G42" s="111"/>
      <c r="H42" s="110"/>
      <c r="I42" s="111"/>
      <c r="J42" s="101"/>
      <c r="K42" s="102"/>
      <c r="L42" s="102"/>
      <c r="M42" s="102"/>
      <c r="N42" s="102"/>
      <c r="O42" s="102"/>
      <c r="P42" s="102"/>
      <c r="Q42" s="102"/>
      <c r="R42" s="102"/>
      <c r="S42" s="103"/>
    </row>
    <row r="43" spans="1:19" ht="39" customHeight="1">
      <c r="A43" s="14"/>
      <c r="B43" s="15"/>
      <c r="C43" s="15"/>
      <c r="D43" s="15"/>
      <c r="E43" s="15"/>
      <c r="F43" s="15"/>
      <c r="G43" s="15"/>
      <c r="H43" s="15"/>
      <c r="I43" s="15"/>
      <c r="J43" s="15"/>
      <c r="K43" s="15"/>
      <c r="L43" s="15"/>
      <c r="M43" s="15"/>
      <c r="N43" s="15"/>
      <c r="O43" s="15"/>
      <c r="P43" s="15"/>
      <c r="Q43" s="15"/>
      <c r="R43" s="15"/>
      <c r="S43" s="15"/>
    </row>
    <row r="44" spans="1:19" ht="26.25" customHeight="1">
      <c r="A44" s="116" t="s">
        <v>6</v>
      </c>
      <c r="B44" s="119" t="s">
        <v>7</v>
      </c>
      <c r="C44" s="120"/>
      <c r="D44" s="81" t="s">
        <v>8</v>
      </c>
      <c r="E44" s="81"/>
      <c r="F44" s="81" t="s">
        <v>9</v>
      </c>
      <c r="G44" s="81"/>
      <c r="H44" s="81"/>
      <c r="I44" s="81"/>
      <c r="J44" s="125" t="s">
        <v>10</v>
      </c>
      <c r="K44" s="126"/>
      <c r="L44" s="126"/>
      <c r="M44" s="126"/>
      <c r="N44" s="126"/>
      <c r="O44" s="126"/>
      <c r="P44" s="126"/>
      <c r="Q44" s="126"/>
      <c r="R44" s="126"/>
      <c r="S44" s="126"/>
    </row>
    <row r="45" spans="1:19" ht="30" customHeight="1">
      <c r="A45" s="117"/>
      <c r="B45" s="121"/>
      <c r="C45" s="122"/>
      <c r="D45" s="12" t="s">
        <v>11</v>
      </c>
      <c r="E45" s="12" t="s">
        <v>12</v>
      </c>
      <c r="F45" s="81" t="s">
        <v>13</v>
      </c>
      <c r="G45" s="81"/>
      <c r="H45" s="81" t="s">
        <v>14</v>
      </c>
      <c r="I45" s="81"/>
      <c r="J45" s="127"/>
      <c r="K45" s="128"/>
      <c r="L45" s="128"/>
      <c r="M45" s="128"/>
      <c r="N45" s="128"/>
      <c r="O45" s="128"/>
      <c r="P45" s="128"/>
      <c r="Q45" s="128"/>
      <c r="R45" s="128"/>
      <c r="S45" s="128"/>
    </row>
    <row r="46" spans="1:19" ht="26.25" customHeight="1">
      <c r="A46" s="118"/>
      <c r="B46" s="123"/>
      <c r="C46" s="124"/>
      <c r="D46" s="13" t="s">
        <v>15</v>
      </c>
      <c r="E46" s="13" t="s">
        <v>16</v>
      </c>
      <c r="F46" s="83" t="s">
        <v>17</v>
      </c>
      <c r="G46" s="83"/>
      <c r="H46" s="83" t="s">
        <v>18</v>
      </c>
      <c r="I46" s="83"/>
      <c r="J46" s="129"/>
      <c r="K46" s="130"/>
      <c r="L46" s="130"/>
      <c r="M46" s="130"/>
      <c r="N46" s="130"/>
      <c r="O46" s="130"/>
      <c r="P46" s="130"/>
      <c r="Q46" s="130"/>
      <c r="R46" s="130"/>
      <c r="S46" s="130"/>
    </row>
    <row r="47" spans="1:19" ht="63" customHeight="1">
      <c r="A47" s="84">
        <v>4</v>
      </c>
      <c r="B47" s="87" t="s">
        <v>19</v>
      </c>
      <c r="C47" s="104" t="s">
        <v>43</v>
      </c>
      <c r="D47" s="106">
        <f>IF(D51=0,0,ROUND(D49/D51*100,1))</f>
        <v>81.5</v>
      </c>
      <c r="E47" s="106">
        <f>IF(E51=0,0,ROUND(E49/E51*100,1))</f>
        <v>76.3</v>
      </c>
      <c r="F47" s="108">
        <f>E47-D47</f>
        <v>-5.2000000000000028</v>
      </c>
      <c r="G47" s="109"/>
      <c r="H47" s="108">
        <f>IF(D47=0,0,ROUND(E47/D47*100,1))</f>
        <v>93.6</v>
      </c>
      <c r="I47" s="109"/>
      <c r="J47" s="89" t="s">
        <v>28</v>
      </c>
      <c r="K47" s="90"/>
      <c r="L47" s="90"/>
      <c r="M47" s="90"/>
      <c r="N47" s="90"/>
      <c r="O47" s="90"/>
      <c r="P47" s="90"/>
      <c r="Q47" s="90"/>
      <c r="R47" s="90"/>
      <c r="S47" s="91"/>
    </row>
    <row r="48" spans="1:19" ht="207.75" customHeight="1">
      <c r="A48" s="85"/>
      <c r="B48" s="88"/>
      <c r="C48" s="105"/>
      <c r="D48" s="107"/>
      <c r="E48" s="107"/>
      <c r="F48" s="110"/>
      <c r="G48" s="111"/>
      <c r="H48" s="110"/>
      <c r="I48" s="111"/>
      <c r="J48" s="61" t="s">
        <v>114</v>
      </c>
      <c r="K48" s="62"/>
      <c r="L48" s="62"/>
      <c r="M48" s="62"/>
      <c r="N48" s="62"/>
      <c r="O48" s="62"/>
      <c r="P48" s="62"/>
      <c r="Q48" s="62"/>
      <c r="R48" s="62"/>
      <c r="S48" s="63"/>
    </row>
    <row r="49" spans="1:19" ht="35.25" customHeight="1">
      <c r="A49" s="85"/>
      <c r="B49" s="92" t="s">
        <v>20</v>
      </c>
      <c r="C49" s="112" t="s">
        <v>44</v>
      </c>
      <c r="D49" s="114">
        <v>9105</v>
      </c>
      <c r="E49" s="114">
        <v>8133</v>
      </c>
      <c r="F49" s="108">
        <f>E49-D49</f>
        <v>-972</v>
      </c>
      <c r="G49" s="109"/>
      <c r="H49" s="108">
        <f>IF(D49=0,0,ROUND(E49/D49*100,1))</f>
        <v>89.3</v>
      </c>
      <c r="I49" s="109"/>
      <c r="J49" s="89" t="s">
        <v>29</v>
      </c>
      <c r="K49" s="90"/>
      <c r="L49" s="90"/>
      <c r="M49" s="90"/>
      <c r="N49" s="90"/>
      <c r="O49" s="90"/>
      <c r="P49" s="90"/>
      <c r="Q49" s="90"/>
      <c r="R49" s="90"/>
      <c r="S49" s="91"/>
    </row>
    <row r="50" spans="1:19" ht="188.25" customHeight="1">
      <c r="A50" s="85"/>
      <c r="B50" s="93"/>
      <c r="C50" s="113"/>
      <c r="D50" s="115"/>
      <c r="E50" s="115"/>
      <c r="F50" s="110"/>
      <c r="G50" s="111"/>
      <c r="H50" s="110"/>
      <c r="I50" s="111"/>
      <c r="J50" s="61" t="s">
        <v>105</v>
      </c>
      <c r="K50" s="62"/>
      <c r="L50" s="62"/>
      <c r="M50" s="62"/>
      <c r="N50" s="62"/>
      <c r="O50" s="62"/>
      <c r="P50" s="62"/>
      <c r="Q50" s="62"/>
      <c r="R50" s="62"/>
      <c r="S50" s="63"/>
    </row>
    <row r="51" spans="1:19" ht="38.25" customHeight="1">
      <c r="A51" s="85"/>
      <c r="B51" s="92" t="s">
        <v>21</v>
      </c>
      <c r="C51" s="112" t="s">
        <v>64</v>
      </c>
      <c r="D51" s="114">
        <v>11172</v>
      </c>
      <c r="E51" s="114">
        <v>10663</v>
      </c>
      <c r="F51" s="108">
        <f>E51-D51</f>
        <v>-509</v>
      </c>
      <c r="G51" s="109"/>
      <c r="H51" s="108">
        <f>IF(D51=0,0,ROUND(E51/D51*100,1))</f>
        <v>95.4</v>
      </c>
      <c r="I51" s="109"/>
      <c r="J51" s="89" t="s">
        <v>30</v>
      </c>
      <c r="K51" s="90"/>
      <c r="L51" s="90"/>
      <c r="M51" s="90"/>
      <c r="N51" s="90"/>
      <c r="O51" s="90"/>
      <c r="P51" s="90"/>
      <c r="Q51" s="90"/>
      <c r="R51" s="90"/>
      <c r="S51" s="91"/>
    </row>
    <row r="52" spans="1:19" ht="169.5" customHeight="1">
      <c r="A52" s="86"/>
      <c r="B52" s="93"/>
      <c r="C52" s="113"/>
      <c r="D52" s="115"/>
      <c r="E52" s="115"/>
      <c r="F52" s="110"/>
      <c r="G52" s="111"/>
      <c r="H52" s="110"/>
      <c r="I52" s="111"/>
      <c r="J52" s="101"/>
      <c r="K52" s="102"/>
      <c r="L52" s="102"/>
      <c r="M52" s="102"/>
      <c r="N52" s="102"/>
      <c r="O52" s="102"/>
      <c r="P52" s="102"/>
      <c r="Q52" s="102"/>
      <c r="R52" s="102"/>
      <c r="S52" s="103"/>
    </row>
    <row r="53" spans="1:19" ht="339.75" customHeight="1">
      <c r="A53" s="47" t="s">
        <v>33</v>
      </c>
      <c r="B53" s="76"/>
      <c r="C53" s="76"/>
      <c r="D53" s="76"/>
      <c r="E53" s="76"/>
      <c r="F53" s="76"/>
      <c r="G53" s="76"/>
      <c r="H53" s="76"/>
      <c r="I53" s="76"/>
      <c r="J53" s="76"/>
      <c r="K53" s="76"/>
      <c r="L53" s="76"/>
      <c r="M53" s="76"/>
      <c r="N53" s="76"/>
      <c r="O53" s="76"/>
      <c r="P53" s="76"/>
      <c r="Q53" s="76"/>
      <c r="R53" s="76"/>
      <c r="S53" s="77"/>
    </row>
    <row r="54" spans="1:19" ht="36" customHeight="1">
      <c r="A54" s="116" t="s">
        <v>6</v>
      </c>
      <c r="B54" s="119" t="s">
        <v>7</v>
      </c>
      <c r="C54" s="120"/>
      <c r="D54" s="81" t="s">
        <v>8</v>
      </c>
      <c r="E54" s="81"/>
      <c r="F54" s="81" t="s">
        <v>9</v>
      </c>
      <c r="G54" s="81"/>
      <c r="H54" s="81"/>
      <c r="I54" s="81"/>
      <c r="J54" s="125" t="s">
        <v>10</v>
      </c>
      <c r="K54" s="126"/>
      <c r="L54" s="126"/>
      <c r="M54" s="126"/>
      <c r="N54" s="126"/>
      <c r="O54" s="126"/>
      <c r="P54" s="126"/>
      <c r="Q54" s="126"/>
      <c r="R54" s="126"/>
      <c r="S54" s="126"/>
    </row>
    <row r="55" spans="1:19" ht="30" customHeight="1">
      <c r="A55" s="117"/>
      <c r="B55" s="121"/>
      <c r="C55" s="122"/>
      <c r="D55" s="17" t="s">
        <v>11</v>
      </c>
      <c r="E55" s="17" t="s">
        <v>12</v>
      </c>
      <c r="F55" s="81" t="s">
        <v>13</v>
      </c>
      <c r="G55" s="81"/>
      <c r="H55" s="81" t="s">
        <v>14</v>
      </c>
      <c r="I55" s="81"/>
      <c r="J55" s="127"/>
      <c r="K55" s="128"/>
      <c r="L55" s="128"/>
      <c r="M55" s="128"/>
      <c r="N55" s="128"/>
      <c r="O55" s="128"/>
      <c r="P55" s="128"/>
      <c r="Q55" s="128"/>
      <c r="R55" s="128"/>
      <c r="S55" s="128"/>
    </row>
    <row r="56" spans="1:19" ht="35.25" customHeight="1">
      <c r="A56" s="118"/>
      <c r="B56" s="123"/>
      <c r="C56" s="124"/>
      <c r="D56" s="18" t="s">
        <v>15</v>
      </c>
      <c r="E56" s="18" t="s">
        <v>16</v>
      </c>
      <c r="F56" s="83" t="s">
        <v>17</v>
      </c>
      <c r="G56" s="83"/>
      <c r="H56" s="83" t="s">
        <v>18</v>
      </c>
      <c r="I56" s="83"/>
      <c r="J56" s="129"/>
      <c r="K56" s="130"/>
      <c r="L56" s="130"/>
      <c r="M56" s="130"/>
      <c r="N56" s="130"/>
      <c r="O56" s="130"/>
      <c r="P56" s="130"/>
      <c r="Q56" s="130"/>
      <c r="R56" s="130"/>
      <c r="S56" s="130"/>
    </row>
    <row r="57" spans="1:19" ht="62.25" customHeight="1">
      <c r="A57" s="84">
        <v>5</v>
      </c>
      <c r="B57" s="87" t="s">
        <v>19</v>
      </c>
      <c r="C57" s="58" t="s">
        <v>45</v>
      </c>
      <c r="D57" s="59">
        <f>IF(D61=0,0,ROUND(D59/D61*100,1))</f>
        <v>20.5</v>
      </c>
      <c r="E57" s="59">
        <f>IF(E61=0,0,ROUND(E59/E61*100,1))</f>
        <v>20.9</v>
      </c>
      <c r="F57" s="59">
        <f>E57-D57</f>
        <v>0.39999999999999858</v>
      </c>
      <c r="G57" s="59"/>
      <c r="H57" s="59">
        <f>IF(D57=0,0,ROUND(E57/D57*100,1))</f>
        <v>102</v>
      </c>
      <c r="I57" s="59"/>
      <c r="J57" s="89" t="s">
        <v>28</v>
      </c>
      <c r="K57" s="90"/>
      <c r="L57" s="90"/>
      <c r="M57" s="90"/>
      <c r="N57" s="90"/>
      <c r="O57" s="90"/>
      <c r="P57" s="90"/>
      <c r="Q57" s="90"/>
      <c r="R57" s="90"/>
      <c r="S57" s="91"/>
    </row>
    <row r="58" spans="1:19" ht="184.5" customHeight="1">
      <c r="A58" s="85"/>
      <c r="B58" s="88"/>
      <c r="C58" s="58"/>
      <c r="D58" s="59"/>
      <c r="E58" s="59"/>
      <c r="F58" s="59"/>
      <c r="G58" s="59"/>
      <c r="H58" s="59"/>
      <c r="I58" s="59"/>
      <c r="J58" s="61" t="s">
        <v>106</v>
      </c>
      <c r="K58" s="62"/>
      <c r="L58" s="62"/>
      <c r="M58" s="62"/>
      <c r="N58" s="62"/>
      <c r="O58" s="62"/>
      <c r="P58" s="62"/>
      <c r="Q58" s="62"/>
      <c r="R58" s="62"/>
      <c r="S58" s="63"/>
    </row>
    <row r="59" spans="1:19" ht="34.5" customHeight="1">
      <c r="A59" s="85"/>
      <c r="B59" s="92" t="s">
        <v>20</v>
      </c>
      <c r="C59" s="65" t="s">
        <v>46</v>
      </c>
      <c r="D59" s="66">
        <v>8405</v>
      </c>
      <c r="E59" s="66">
        <v>8999</v>
      </c>
      <c r="F59" s="59">
        <f t="shared" ref="F59" si="4">E59-D59</f>
        <v>594</v>
      </c>
      <c r="G59" s="59"/>
      <c r="H59" s="59">
        <f t="shared" ref="H59" si="5">IF(D59=0,0,ROUND(E59/D59*100,1))</f>
        <v>107.1</v>
      </c>
      <c r="I59" s="59"/>
      <c r="J59" s="89" t="s">
        <v>29</v>
      </c>
      <c r="K59" s="90"/>
      <c r="L59" s="90"/>
      <c r="M59" s="90"/>
      <c r="N59" s="90"/>
      <c r="O59" s="90"/>
      <c r="P59" s="90"/>
      <c r="Q59" s="90"/>
      <c r="R59" s="90"/>
      <c r="S59" s="91"/>
    </row>
    <row r="60" spans="1:19" ht="165" customHeight="1">
      <c r="A60" s="85"/>
      <c r="B60" s="93"/>
      <c r="C60" s="65"/>
      <c r="D60" s="66"/>
      <c r="E60" s="66"/>
      <c r="F60" s="59"/>
      <c r="G60" s="59"/>
      <c r="H60" s="59"/>
      <c r="I60" s="59"/>
      <c r="J60" s="101"/>
      <c r="K60" s="102"/>
      <c r="L60" s="102"/>
      <c r="M60" s="102"/>
      <c r="N60" s="102"/>
      <c r="O60" s="102"/>
      <c r="P60" s="102"/>
      <c r="Q60" s="102"/>
      <c r="R60" s="102"/>
      <c r="S60" s="103"/>
    </row>
    <row r="61" spans="1:19" ht="34.5" customHeight="1">
      <c r="A61" s="85"/>
      <c r="B61" s="92" t="s">
        <v>21</v>
      </c>
      <c r="C61" s="70" t="s">
        <v>65</v>
      </c>
      <c r="D61" s="66">
        <v>41000</v>
      </c>
      <c r="E61" s="66">
        <v>43064</v>
      </c>
      <c r="F61" s="59">
        <f>E61-D61</f>
        <v>2064</v>
      </c>
      <c r="G61" s="59"/>
      <c r="H61" s="59">
        <f>IF(D61=0,0,ROUND(E61/D61*100,1))</f>
        <v>105</v>
      </c>
      <c r="I61" s="59"/>
      <c r="J61" s="89" t="s">
        <v>30</v>
      </c>
      <c r="K61" s="90"/>
      <c r="L61" s="90"/>
      <c r="M61" s="90"/>
      <c r="N61" s="90"/>
      <c r="O61" s="90"/>
      <c r="P61" s="90"/>
      <c r="Q61" s="90"/>
      <c r="R61" s="90"/>
      <c r="S61" s="91"/>
    </row>
    <row r="62" spans="1:19" ht="157.5" customHeight="1">
      <c r="A62" s="86"/>
      <c r="B62" s="93"/>
      <c r="C62" s="70"/>
      <c r="D62" s="66"/>
      <c r="E62" s="66"/>
      <c r="F62" s="59"/>
      <c r="G62" s="59"/>
      <c r="H62" s="59"/>
      <c r="I62" s="59"/>
      <c r="J62" s="101"/>
      <c r="K62" s="102"/>
      <c r="L62" s="102"/>
      <c r="M62" s="102"/>
      <c r="N62" s="102"/>
      <c r="O62" s="102"/>
      <c r="P62" s="102"/>
      <c r="Q62" s="102"/>
      <c r="R62" s="102"/>
      <c r="S62" s="103"/>
    </row>
    <row r="63" spans="1:19" s="21" customFormat="1" ht="36" customHeight="1">
      <c r="A63" s="28"/>
      <c r="B63" s="22"/>
      <c r="C63" s="23"/>
      <c r="D63" s="24"/>
      <c r="E63" s="24"/>
      <c r="F63" s="25"/>
      <c r="G63" s="25"/>
      <c r="H63" s="25"/>
      <c r="I63" s="25"/>
      <c r="J63" s="26"/>
      <c r="K63" s="26"/>
      <c r="L63" s="26"/>
      <c r="M63" s="26"/>
      <c r="N63" s="26"/>
      <c r="O63" s="26"/>
      <c r="P63" s="26"/>
      <c r="Q63" s="26"/>
      <c r="R63" s="26"/>
      <c r="S63" s="27"/>
    </row>
    <row r="64" spans="1:19" s="21" customFormat="1" ht="36.75" customHeight="1">
      <c r="A64" s="78" t="s">
        <v>6</v>
      </c>
      <c r="B64" s="80" t="s">
        <v>7</v>
      </c>
      <c r="C64" s="80"/>
      <c r="D64" s="81" t="s">
        <v>8</v>
      </c>
      <c r="E64" s="81"/>
      <c r="F64" s="81" t="s">
        <v>9</v>
      </c>
      <c r="G64" s="81"/>
      <c r="H64" s="81"/>
      <c r="I64" s="81"/>
      <c r="J64" s="82" t="s">
        <v>10</v>
      </c>
      <c r="K64" s="82"/>
      <c r="L64" s="82"/>
      <c r="M64" s="82"/>
      <c r="N64" s="82"/>
      <c r="O64" s="82"/>
      <c r="P64" s="82"/>
      <c r="Q64" s="82"/>
      <c r="R64" s="82"/>
      <c r="S64" s="82"/>
    </row>
    <row r="65" spans="1:19" ht="30.75" customHeight="1">
      <c r="A65" s="79"/>
      <c r="B65" s="80"/>
      <c r="C65" s="80"/>
      <c r="D65" s="19" t="s">
        <v>11</v>
      </c>
      <c r="E65" s="19" t="s">
        <v>12</v>
      </c>
      <c r="F65" s="81" t="s">
        <v>13</v>
      </c>
      <c r="G65" s="81"/>
      <c r="H65" s="81" t="s">
        <v>14</v>
      </c>
      <c r="I65" s="81"/>
      <c r="J65" s="82"/>
      <c r="K65" s="82"/>
      <c r="L65" s="82"/>
      <c r="M65" s="82"/>
      <c r="N65" s="82"/>
      <c r="O65" s="82"/>
      <c r="P65" s="82"/>
      <c r="Q65" s="82"/>
      <c r="R65" s="82"/>
      <c r="S65" s="82"/>
    </row>
    <row r="66" spans="1:19" ht="29.25" customHeight="1">
      <c r="A66" s="79"/>
      <c r="B66" s="80"/>
      <c r="C66" s="80"/>
      <c r="D66" s="20" t="s">
        <v>15</v>
      </c>
      <c r="E66" s="20" t="s">
        <v>16</v>
      </c>
      <c r="F66" s="83" t="s">
        <v>17</v>
      </c>
      <c r="G66" s="83"/>
      <c r="H66" s="83" t="s">
        <v>18</v>
      </c>
      <c r="I66" s="83"/>
      <c r="J66" s="82"/>
      <c r="K66" s="82"/>
      <c r="L66" s="82"/>
      <c r="M66" s="82"/>
      <c r="N66" s="82"/>
      <c r="O66" s="82"/>
      <c r="P66" s="82"/>
      <c r="Q66" s="82"/>
      <c r="R66" s="82"/>
      <c r="S66" s="82"/>
    </row>
    <row r="67" spans="1:19" ht="62.25" customHeight="1">
      <c r="A67" s="56">
        <v>6</v>
      </c>
      <c r="B67" s="57" t="s">
        <v>19</v>
      </c>
      <c r="C67" s="58" t="s">
        <v>47</v>
      </c>
      <c r="D67" s="59">
        <f>IF(D71=0,0,ROUND(D69/D71*100,1))</f>
        <v>100</v>
      </c>
      <c r="E67" s="59">
        <f>IF(E71=0,0,ROUND(E69/E71*100,1))</f>
        <v>100</v>
      </c>
      <c r="F67" s="59">
        <f>E67-D67</f>
        <v>0</v>
      </c>
      <c r="G67" s="59"/>
      <c r="H67" s="59">
        <f>IF(D67=0,0,ROUND(E67/D67*100,1))</f>
        <v>100</v>
      </c>
      <c r="I67" s="59"/>
      <c r="J67" s="60" t="s">
        <v>28</v>
      </c>
      <c r="K67" s="60"/>
      <c r="L67" s="60"/>
      <c r="M67" s="60"/>
      <c r="N67" s="60"/>
      <c r="O67" s="60"/>
      <c r="P67" s="60"/>
      <c r="Q67" s="60"/>
      <c r="R67" s="60"/>
      <c r="S67" s="60"/>
    </row>
    <row r="68" spans="1:19" ht="221.25" customHeight="1">
      <c r="A68" s="56"/>
      <c r="B68" s="57"/>
      <c r="C68" s="58"/>
      <c r="D68" s="59"/>
      <c r="E68" s="59"/>
      <c r="F68" s="59"/>
      <c r="G68" s="59"/>
      <c r="H68" s="59"/>
      <c r="I68" s="59"/>
      <c r="J68" s="61" t="s">
        <v>107</v>
      </c>
      <c r="K68" s="62"/>
      <c r="L68" s="62"/>
      <c r="M68" s="62"/>
      <c r="N68" s="62"/>
      <c r="O68" s="62"/>
      <c r="P68" s="62"/>
      <c r="Q68" s="62"/>
      <c r="R68" s="62"/>
      <c r="S68" s="63"/>
    </row>
    <row r="69" spans="1:19" ht="37.5" customHeight="1">
      <c r="A69" s="56"/>
      <c r="B69" s="64" t="s">
        <v>20</v>
      </c>
      <c r="C69" s="65" t="s">
        <v>48</v>
      </c>
      <c r="D69" s="66">
        <v>188</v>
      </c>
      <c r="E69" s="66">
        <v>127</v>
      </c>
      <c r="F69" s="59">
        <f t="shared" ref="F69" si="6">E69-D69</f>
        <v>-61</v>
      </c>
      <c r="G69" s="59"/>
      <c r="H69" s="59">
        <f t="shared" ref="H69" si="7">IF(D69=0,0,ROUND(E69/D69*100,1))</f>
        <v>67.599999999999994</v>
      </c>
      <c r="I69" s="59"/>
      <c r="J69" s="60" t="s">
        <v>29</v>
      </c>
      <c r="K69" s="60"/>
      <c r="L69" s="60"/>
      <c r="M69" s="60"/>
      <c r="N69" s="60"/>
      <c r="O69" s="60"/>
      <c r="P69" s="60"/>
      <c r="Q69" s="60"/>
      <c r="R69" s="60"/>
      <c r="S69" s="60"/>
    </row>
    <row r="70" spans="1:19" ht="150" customHeight="1">
      <c r="A70" s="56"/>
      <c r="B70" s="64"/>
      <c r="C70" s="65"/>
      <c r="D70" s="66"/>
      <c r="E70" s="66"/>
      <c r="F70" s="59"/>
      <c r="G70" s="59"/>
      <c r="H70" s="59"/>
      <c r="I70" s="59"/>
      <c r="J70" s="61" t="s">
        <v>95</v>
      </c>
      <c r="K70" s="62"/>
      <c r="L70" s="62"/>
      <c r="M70" s="62"/>
      <c r="N70" s="62"/>
      <c r="O70" s="62"/>
      <c r="P70" s="62"/>
      <c r="Q70" s="62"/>
      <c r="R70" s="62"/>
      <c r="S70" s="63"/>
    </row>
    <row r="71" spans="1:19" ht="32.25" customHeight="1">
      <c r="A71" s="56"/>
      <c r="B71" s="64" t="s">
        <v>21</v>
      </c>
      <c r="C71" s="70" t="s">
        <v>66</v>
      </c>
      <c r="D71" s="66">
        <v>188</v>
      </c>
      <c r="E71" s="66">
        <v>127</v>
      </c>
      <c r="F71" s="59">
        <f>E71-D71</f>
        <v>-61</v>
      </c>
      <c r="G71" s="59"/>
      <c r="H71" s="59">
        <f>IF(D71=0,0,ROUND(E71/D71*100,1))</f>
        <v>67.599999999999994</v>
      </c>
      <c r="I71" s="59"/>
      <c r="J71" s="60" t="s">
        <v>30</v>
      </c>
      <c r="K71" s="60"/>
      <c r="L71" s="60"/>
      <c r="M71" s="60"/>
      <c r="N71" s="60"/>
      <c r="O71" s="60"/>
      <c r="P71" s="60"/>
      <c r="Q71" s="60"/>
      <c r="R71" s="60"/>
      <c r="S71" s="60"/>
    </row>
    <row r="72" spans="1:19" ht="150" customHeight="1">
      <c r="A72" s="56"/>
      <c r="B72" s="64"/>
      <c r="C72" s="70"/>
      <c r="D72" s="66"/>
      <c r="E72" s="66"/>
      <c r="F72" s="59"/>
      <c r="G72" s="59"/>
      <c r="H72" s="59"/>
      <c r="I72" s="59"/>
      <c r="J72" s="75"/>
      <c r="K72" s="75"/>
      <c r="L72" s="75"/>
      <c r="M72" s="75"/>
      <c r="N72" s="75"/>
      <c r="O72" s="75"/>
      <c r="P72" s="75"/>
      <c r="Q72" s="75"/>
      <c r="R72" s="75"/>
      <c r="S72" s="75"/>
    </row>
    <row r="73" spans="1:19" ht="354.95" customHeight="1">
      <c r="A73" s="47" t="s">
        <v>31</v>
      </c>
      <c r="B73" s="48"/>
      <c r="C73" s="48"/>
      <c r="D73" s="48"/>
      <c r="E73" s="48"/>
      <c r="F73" s="48"/>
      <c r="G73" s="48"/>
      <c r="H73" s="48"/>
      <c r="I73" s="48"/>
      <c r="J73" s="48"/>
      <c r="K73" s="48"/>
      <c r="L73" s="48"/>
      <c r="M73" s="48"/>
      <c r="N73" s="48"/>
      <c r="O73" s="48"/>
      <c r="P73" s="48"/>
      <c r="Q73" s="48"/>
      <c r="R73" s="48"/>
      <c r="S73" s="49"/>
    </row>
    <row r="74" spans="1:19" ht="45" customHeight="1">
      <c r="A74" s="116" t="s">
        <v>6</v>
      </c>
      <c r="B74" s="119" t="s">
        <v>7</v>
      </c>
      <c r="C74" s="120"/>
      <c r="D74" s="81" t="s">
        <v>8</v>
      </c>
      <c r="E74" s="81"/>
      <c r="F74" s="81" t="s">
        <v>9</v>
      </c>
      <c r="G74" s="81"/>
      <c r="H74" s="81"/>
      <c r="I74" s="81"/>
      <c r="J74" s="125" t="s">
        <v>10</v>
      </c>
      <c r="K74" s="126"/>
      <c r="L74" s="126"/>
      <c r="M74" s="126"/>
      <c r="N74" s="126"/>
      <c r="O74" s="126"/>
      <c r="P74" s="126"/>
      <c r="Q74" s="126"/>
      <c r="R74" s="126"/>
      <c r="S74" s="126"/>
    </row>
    <row r="75" spans="1:19" ht="30" customHeight="1">
      <c r="A75" s="117"/>
      <c r="B75" s="121"/>
      <c r="C75" s="122"/>
      <c r="D75" s="19" t="s">
        <v>11</v>
      </c>
      <c r="E75" s="19" t="s">
        <v>12</v>
      </c>
      <c r="F75" s="81" t="s">
        <v>13</v>
      </c>
      <c r="G75" s="81"/>
      <c r="H75" s="81" t="s">
        <v>14</v>
      </c>
      <c r="I75" s="81"/>
      <c r="J75" s="127"/>
      <c r="K75" s="128"/>
      <c r="L75" s="128"/>
      <c r="M75" s="128"/>
      <c r="N75" s="128"/>
      <c r="O75" s="128"/>
      <c r="P75" s="128"/>
      <c r="Q75" s="128"/>
      <c r="R75" s="128"/>
      <c r="S75" s="128"/>
    </row>
    <row r="76" spans="1:19" ht="30" customHeight="1">
      <c r="A76" s="118"/>
      <c r="B76" s="123"/>
      <c r="C76" s="124"/>
      <c r="D76" s="20" t="s">
        <v>15</v>
      </c>
      <c r="E76" s="20" t="s">
        <v>16</v>
      </c>
      <c r="F76" s="83" t="s">
        <v>17</v>
      </c>
      <c r="G76" s="83"/>
      <c r="H76" s="83" t="s">
        <v>18</v>
      </c>
      <c r="I76" s="83"/>
      <c r="J76" s="129"/>
      <c r="K76" s="130"/>
      <c r="L76" s="130"/>
      <c r="M76" s="130"/>
      <c r="N76" s="130"/>
      <c r="O76" s="130"/>
      <c r="P76" s="130"/>
      <c r="Q76" s="130"/>
      <c r="R76" s="130"/>
      <c r="S76" s="130"/>
    </row>
    <row r="77" spans="1:19" ht="68.25" customHeight="1">
      <c r="A77" s="84">
        <v>7</v>
      </c>
      <c r="B77" s="87" t="s">
        <v>19</v>
      </c>
      <c r="C77" s="104" t="s">
        <v>67</v>
      </c>
      <c r="D77" s="106">
        <f>IF(D81=0,0,ROUND(D79/D81*100,1))</f>
        <v>99.5</v>
      </c>
      <c r="E77" s="106">
        <f>IF(E81=0,0,ROUND(E79/E81*100,1))</f>
        <v>97</v>
      </c>
      <c r="F77" s="108">
        <f>E77-D77</f>
        <v>-2.5</v>
      </c>
      <c r="G77" s="109"/>
      <c r="H77" s="108">
        <f>IF(D77=0,0,ROUND(E77/D77*100,1))</f>
        <v>97.5</v>
      </c>
      <c r="I77" s="109"/>
      <c r="J77" s="89" t="s">
        <v>28</v>
      </c>
      <c r="K77" s="90"/>
      <c r="L77" s="90"/>
      <c r="M77" s="90"/>
      <c r="N77" s="90"/>
      <c r="O77" s="90"/>
      <c r="P77" s="90"/>
      <c r="Q77" s="90"/>
      <c r="R77" s="90"/>
      <c r="S77" s="91"/>
    </row>
    <row r="78" spans="1:19" ht="210.75" customHeight="1">
      <c r="A78" s="85"/>
      <c r="B78" s="88"/>
      <c r="C78" s="105"/>
      <c r="D78" s="107"/>
      <c r="E78" s="107"/>
      <c r="F78" s="110"/>
      <c r="G78" s="111"/>
      <c r="H78" s="110"/>
      <c r="I78" s="111"/>
      <c r="J78" s="61" t="s">
        <v>108</v>
      </c>
      <c r="K78" s="62"/>
      <c r="L78" s="62"/>
      <c r="M78" s="62"/>
      <c r="N78" s="62"/>
      <c r="O78" s="62"/>
      <c r="P78" s="62"/>
      <c r="Q78" s="62"/>
      <c r="R78" s="62"/>
      <c r="S78" s="63"/>
    </row>
    <row r="79" spans="1:19" ht="39.75" customHeight="1">
      <c r="A79" s="85"/>
      <c r="B79" s="92" t="s">
        <v>20</v>
      </c>
      <c r="C79" s="132" t="s">
        <v>68</v>
      </c>
      <c r="D79" s="114">
        <v>97703</v>
      </c>
      <c r="E79" s="114">
        <v>95206</v>
      </c>
      <c r="F79" s="108">
        <f t="shared" ref="F79" si="8">E79-D79</f>
        <v>-2497</v>
      </c>
      <c r="G79" s="109"/>
      <c r="H79" s="108">
        <f t="shared" ref="H79" si="9">IF(D79=0,0,ROUND(E79/D79*100,1))</f>
        <v>97.4</v>
      </c>
      <c r="I79" s="109"/>
      <c r="J79" s="89" t="s">
        <v>34</v>
      </c>
      <c r="K79" s="90"/>
      <c r="L79" s="90"/>
      <c r="M79" s="90"/>
      <c r="N79" s="90"/>
      <c r="O79" s="90"/>
      <c r="P79" s="90"/>
      <c r="Q79" s="90"/>
      <c r="R79" s="90"/>
      <c r="S79" s="91"/>
    </row>
    <row r="80" spans="1:19" ht="152.25" customHeight="1">
      <c r="A80" s="85"/>
      <c r="B80" s="93"/>
      <c r="C80" s="133"/>
      <c r="D80" s="115"/>
      <c r="E80" s="115"/>
      <c r="F80" s="110"/>
      <c r="G80" s="111"/>
      <c r="H80" s="110"/>
      <c r="I80" s="111"/>
      <c r="J80" s="134"/>
      <c r="K80" s="135"/>
      <c r="L80" s="135"/>
      <c r="M80" s="135"/>
      <c r="N80" s="135"/>
      <c r="O80" s="135"/>
      <c r="P80" s="135"/>
      <c r="Q80" s="135"/>
      <c r="R80" s="135"/>
      <c r="S80" s="136"/>
    </row>
    <row r="81" spans="1:19" ht="36" customHeight="1">
      <c r="A81" s="85"/>
      <c r="B81" s="92" t="s">
        <v>21</v>
      </c>
      <c r="C81" s="112" t="s">
        <v>69</v>
      </c>
      <c r="D81" s="137">
        <v>98194</v>
      </c>
      <c r="E81" s="139">
        <f>D81</f>
        <v>98194</v>
      </c>
      <c r="F81" s="108">
        <f>E81-D81</f>
        <v>0</v>
      </c>
      <c r="G81" s="109"/>
      <c r="H81" s="108">
        <f>IF(D81=0,0,ROUND(E81/D81*100,1))</f>
        <v>100</v>
      </c>
      <c r="I81" s="109"/>
      <c r="J81" s="89" t="s">
        <v>27</v>
      </c>
      <c r="K81" s="90"/>
      <c r="L81" s="90"/>
      <c r="M81" s="90"/>
      <c r="N81" s="90"/>
      <c r="O81" s="90"/>
      <c r="P81" s="90"/>
      <c r="Q81" s="90"/>
      <c r="R81" s="90"/>
      <c r="S81" s="91"/>
    </row>
    <row r="82" spans="1:19" ht="152.25" customHeight="1">
      <c r="A82" s="86"/>
      <c r="B82" s="93"/>
      <c r="C82" s="113"/>
      <c r="D82" s="138"/>
      <c r="E82" s="140"/>
      <c r="F82" s="110"/>
      <c r="G82" s="111"/>
      <c r="H82" s="110"/>
      <c r="I82" s="111"/>
      <c r="J82" s="101"/>
      <c r="K82" s="102"/>
      <c r="L82" s="102"/>
      <c r="M82" s="102"/>
      <c r="N82" s="102"/>
      <c r="O82" s="102"/>
      <c r="P82" s="102"/>
      <c r="Q82" s="102"/>
      <c r="R82" s="102"/>
      <c r="S82" s="103"/>
    </row>
    <row r="83" spans="1:19" ht="39" customHeight="1">
      <c r="A83" s="14"/>
      <c r="B83" s="15"/>
      <c r="C83" s="15"/>
      <c r="D83" s="15"/>
      <c r="E83" s="15"/>
      <c r="F83" s="15"/>
      <c r="G83" s="15"/>
      <c r="H83" s="15"/>
      <c r="I83" s="15"/>
      <c r="J83" s="15"/>
      <c r="K83" s="15"/>
      <c r="L83" s="15"/>
      <c r="M83" s="15"/>
      <c r="N83" s="15"/>
      <c r="O83" s="15"/>
      <c r="P83" s="15"/>
      <c r="Q83" s="15"/>
      <c r="R83" s="15"/>
      <c r="S83" s="15"/>
    </row>
    <row r="84" spans="1:19" ht="26.25" customHeight="1">
      <c r="A84" s="78" t="s">
        <v>6</v>
      </c>
      <c r="B84" s="80" t="s">
        <v>7</v>
      </c>
      <c r="C84" s="80"/>
      <c r="D84" s="81" t="s">
        <v>8</v>
      </c>
      <c r="E84" s="81"/>
      <c r="F84" s="81" t="s">
        <v>9</v>
      </c>
      <c r="G84" s="81"/>
      <c r="H84" s="81"/>
      <c r="I84" s="81"/>
      <c r="J84" s="82" t="s">
        <v>10</v>
      </c>
      <c r="K84" s="82"/>
      <c r="L84" s="82"/>
      <c r="M84" s="82"/>
      <c r="N84" s="82"/>
      <c r="O84" s="82"/>
      <c r="P84" s="82"/>
      <c r="Q84" s="82"/>
      <c r="R84" s="82"/>
      <c r="S84" s="82"/>
    </row>
    <row r="85" spans="1:19" ht="30" customHeight="1">
      <c r="A85" s="79"/>
      <c r="B85" s="80"/>
      <c r="C85" s="80"/>
      <c r="D85" s="19" t="s">
        <v>11</v>
      </c>
      <c r="E85" s="19" t="s">
        <v>12</v>
      </c>
      <c r="F85" s="81" t="s">
        <v>13</v>
      </c>
      <c r="G85" s="81"/>
      <c r="H85" s="81" t="s">
        <v>14</v>
      </c>
      <c r="I85" s="81"/>
      <c r="J85" s="82"/>
      <c r="K85" s="82"/>
      <c r="L85" s="82"/>
      <c r="M85" s="82"/>
      <c r="N85" s="82"/>
      <c r="O85" s="82"/>
      <c r="P85" s="82"/>
      <c r="Q85" s="82"/>
      <c r="R85" s="82"/>
      <c r="S85" s="82"/>
    </row>
    <row r="86" spans="1:19" ht="26.25" customHeight="1">
      <c r="A86" s="79"/>
      <c r="B86" s="80"/>
      <c r="C86" s="80"/>
      <c r="D86" s="20" t="s">
        <v>15</v>
      </c>
      <c r="E86" s="20" t="s">
        <v>16</v>
      </c>
      <c r="F86" s="83" t="s">
        <v>17</v>
      </c>
      <c r="G86" s="83"/>
      <c r="H86" s="83" t="s">
        <v>18</v>
      </c>
      <c r="I86" s="83"/>
      <c r="J86" s="82"/>
      <c r="K86" s="82"/>
      <c r="L86" s="82"/>
      <c r="M86" s="82"/>
      <c r="N86" s="82"/>
      <c r="O86" s="82"/>
      <c r="P86" s="82"/>
      <c r="Q86" s="82"/>
      <c r="R86" s="82"/>
      <c r="S86" s="82"/>
    </row>
    <row r="87" spans="1:19" ht="63" customHeight="1">
      <c r="A87" s="84">
        <v>8</v>
      </c>
      <c r="B87" s="57" t="s">
        <v>19</v>
      </c>
      <c r="C87" s="104" t="s">
        <v>49</v>
      </c>
      <c r="D87" s="59">
        <f>IF(D91=0,0,ROUND(D89/D91*100,1))</f>
        <v>90</v>
      </c>
      <c r="E87" s="59">
        <f>IF(E91=0,0,ROUND(E89/E91*100,1))</f>
        <v>89.6</v>
      </c>
      <c r="F87" s="59">
        <f>E87-D87</f>
        <v>-0.40000000000000568</v>
      </c>
      <c r="G87" s="59"/>
      <c r="H87" s="59">
        <f>IF(D87=0,0,ROUND(E87/D87*100,1))</f>
        <v>99.6</v>
      </c>
      <c r="I87" s="59"/>
      <c r="J87" s="60" t="s">
        <v>28</v>
      </c>
      <c r="K87" s="60"/>
      <c r="L87" s="60"/>
      <c r="M87" s="60"/>
      <c r="N87" s="60"/>
      <c r="O87" s="60"/>
      <c r="P87" s="60"/>
      <c r="Q87" s="60"/>
      <c r="R87" s="60"/>
      <c r="S87" s="60"/>
    </row>
    <row r="88" spans="1:19" ht="227.25" customHeight="1">
      <c r="A88" s="85"/>
      <c r="B88" s="57"/>
      <c r="C88" s="105"/>
      <c r="D88" s="59"/>
      <c r="E88" s="59"/>
      <c r="F88" s="59"/>
      <c r="G88" s="59"/>
      <c r="H88" s="59"/>
      <c r="I88" s="59"/>
      <c r="J88" s="61" t="s">
        <v>109</v>
      </c>
      <c r="K88" s="62"/>
      <c r="L88" s="62"/>
      <c r="M88" s="62"/>
      <c r="N88" s="62"/>
      <c r="O88" s="62"/>
      <c r="P88" s="62"/>
      <c r="Q88" s="62"/>
      <c r="R88" s="62"/>
      <c r="S88" s="63"/>
    </row>
    <row r="89" spans="1:19" ht="38.25" customHeight="1">
      <c r="A89" s="85"/>
      <c r="B89" s="64" t="s">
        <v>20</v>
      </c>
      <c r="C89" s="112" t="s">
        <v>50</v>
      </c>
      <c r="D89" s="114">
        <v>1098</v>
      </c>
      <c r="E89" s="114">
        <v>1125</v>
      </c>
      <c r="F89" s="59">
        <f t="shared" ref="F89" si="10">E89-D89</f>
        <v>27</v>
      </c>
      <c r="G89" s="59"/>
      <c r="H89" s="59">
        <f t="shared" ref="H89" si="11">IF(D89=0,0,ROUND(E89/D89*100,1))</f>
        <v>102.5</v>
      </c>
      <c r="I89" s="59"/>
      <c r="J89" s="60" t="s">
        <v>34</v>
      </c>
      <c r="K89" s="60"/>
      <c r="L89" s="60"/>
      <c r="M89" s="60"/>
      <c r="N89" s="60"/>
      <c r="O89" s="60"/>
      <c r="P89" s="60"/>
      <c r="Q89" s="60"/>
      <c r="R89" s="60"/>
      <c r="S89" s="60"/>
    </row>
    <row r="90" spans="1:19" ht="200.1" customHeight="1">
      <c r="A90" s="85"/>
      <c r="B90" s="64"/>
      <c r="C90" s="113"/>
      <c r="D90" s="115"/>
      <c r="E90" s="115"/>
      <c r="F90" s="59"/>
      <c r="G90" s="59"/>
      <c r="H90" s="59"/>
      <c r="I90" s="59"/>
      <c r="J90" s="131"/>
      <c r="K90" s="131"/>
      <c r="L90" s="131"/>
      <c r="M90" s="131"/>
      <c r="N90" s="131"/>
      <c r="O90" s="131"/>
      <c r="P90" s="131"/>
      <c r="Q90" s="131"/>
      <c r="R90" s="131"/>
      <c r="S90" s="131"/>
    </row>
    <row r="91" spans="1:19" ht="37.5" customHeight="1">
      <c r="A91" s="85"/>
      <c r="B91" s="64" t="s">
        <v>21</v>
      </c>
      <c r="C91" s="112" t="s">
        <v>70</v>
      </c>
      <c r="D91" s="66">
        <v>1220</v>
      </c>
      <c r="E91" s="66">
        <v>1256</v>
      </c>
      <c r="F91" s="59">
        <f t="shared" ref="F91" si="12">E91-D91</f>
        <v>36</v>
      </c>
      <c r="G91" s="59"/>
      <c r="H91" s="59">
        <f t="shared" ref="H91" si="13">IF(D91=0,0,ROUND(E91/D91*100,1))</f>
        <v>103</v>
      </c>
      <c r="I91" s="59"/>
      <c r="J91" s="60" t="s">
        <v>27</v>
      </c>
      <c r="K91" s="60"/>
      <c r="L91" s="60"/>
      <c r="M91" s="60"/>
      <c r="N91" s="60"/>
      <c r="O91" s="60"/>
      <c r="P91" s="60"/>
      <c r="Q91" s="60"/>
      <c r="R91" s="60"/>
      <c r="S91" s="60"/>
    </row>
    <row r="92" spans="1:19" ht="148.5" customHeight="1">
      <c r="A92" s="86"/>
      <c r="B92" s="64"/>
      <c r="C92" s="113"/>
      <c r="D92" s="66"/>
      <c r="E92" s="66"/>
      <c r="F92" s="59"/>
      <c r="G92" s="59"/>
      <c r="H92" s="59"/>
      <c r="I92" s="59"/>
      <c r="J92" s="75"/>
      <c r="K92" s="75"/>
      <c r="L92" s="75"/>
      <c r="M92" s="75"/>
      <c r="N92" s="75"/>
      <c r="O92" s="75"/>
      <c r="P92" s="75"/>
      <c r="Q92" s="75"/>
      <c r="R92" s="75"/>
      <c r="S92" s="75"/>
    </row>
    <row r="93" spans="1:19" ht="339" customHeight="1">
      <c r="A93" s="47" t="s">
        <v>32</v>
      </c>
      <c r="B93" s="76"/>
      <c r="C93" s="76"/>
      <c r="D93" s="76"/>
      <c r="E93" s="76"/>
      <c r="F93" s="76"/>
      <c r="G93" s="76"/>
      <c r="H93" s="76"/>
      <c r="I93" s="76"/>
      <c r="J93" s="76"/>
      <c r="K93" s="76"/>
      <c r="L93" s="76"/>
      <c r="M93" s="76"/>
      <c r="N93" s="76"/>
      <c r="O93" s="76"/>
      <c r="P93" s="76"/>
      <c r="Q93" s="76"/>
      <c r="R93" s="76"/>
      <c r="S93" s="77"/>
    </row>
    <row r="94" spans="1:19" ht="26.25" customHeight="1">
      <c r="A94" s="116" t="s">
        <v>6</v>
      </c>
      <c r="B94" s="119" t="s">
        <v>7</v>
      </c>
      <c r="C94" s="120"/>
      <c r="D94" s="81" t="s">
        <v>8</v>
      </c>
      <c r="E94" s="81"/>
      <c r="F94" s="81" t="s">
        <v>9</v>
      </c>
      <c r="G94" s="81"/>
      <c r="H94" s="81"/>
      <c r="I94" s="81"/>
      <c r="J94" s="125" t="s">
        <v>10</v>
      </c>
      <c r="K94" s="126"/>
      <c r="L94" s="126"/>
      <c r="M94" s="126"/>
      <c r="N94" s="126"/>
      <c r="O94" s="126"/>
      <c r="P94" s="126"/>
      <c r="Q94" s="126"/>
      <c r="R94" s="126"/>
      <c r="S94" s="126"/>
    </row>
    <row r="95" spans="1:19" ht="30" customHeight="1">
      <c r="A95" s="117"/>
      <c r="B95" s="121"/>
      <c r="C95" s="122"/>
      <c r="D95" s="19" t="s">
        <v>11</v>
      </c>
      <c r="E95" s="19" t="s">
        <v>12</v>
      </c>
      <c r="F95" s="81" t="s">
        <v>13</v>
      </c>
      <c r="G95" s="81"/>
      <c r="H95" s="81" t="s">
        <v>14</v>
      </c>
      <c r="I95" s="81"/>
      <c r="J95" s="127"/>
      <c r="K95" s="128"/>
      <c r="L95" s="128"/>
      <c r="M95" s="128"/>
      <c r="N95" s="128"/>
      <c r="O95" s="128"/>
      <c r="P95" s="128"/>
      <c r="Q95" s="128"/>
      <c r="R95" s="128"/>
      <c r="S95" s="128"/>
    </row>
    <row r="96" spans="1:19" ht="26.25" customHeight="1">
      <c r="A96" s="118"/>
      <c r="B96" s="123"/>
      <c r="C96" s="124"/>
      <c r="D96" s="20" t="s">
        <v>15</v>
      </c>
      <c r="E96" s="20" t="s">
        <v>16</v>
      </c>
      <c r="F96" s="83" t="s">
        <v>17</v>
      </c>
      <c r="G96" s="83"/>
      <c r="H96" s="83" t="s">
        <v>18</v>
      </c>
      <c r="I96" s="83"/>
      <c r="J96" s="129"/>
      <c r="K96" s="130"/>
      <c r="L96" s="130"/>
      <c r="M96" s="130"/>
      <c r="N96" s="130"/>
      <c r="O96" s="130"/>
      <c r="P96" s="130"/>
      <c r="Q96" s="130"/>
      <c r="R96" s="130"/>
      <c r="S96" s="130"/>
    </row>
    <row r="97" spans="1:19" ht="66" customHeight="1">
      <c r="A97" s="84">
        <v>9</v>
      </c>
      <c r="B97" s="87" t="s">
        <v>19</v>
      </c>
      <c r="C97" s="104" t="s">
        <v>51</v>
      </c>
      <c r="D97" s="106">
        <f>IF(D101=0,0,ROUND(D99/D101*100,1))</f>
        <v>84</v>
      </c>
      <c r="E97" s="106">
        <f>IF(E101=0,0,ROUND(E99/E101*100,1))</f>
        <v>82.9</v>
      </c>
      <c r="F97" s="108">
        <f>E97-D97</f>
        <v>-1.0999999999999943</v>
      </c>
      <c r="G97" s="109"/>
      <c r="H97" s="108">
        <f>IF(D97=0,0,ROUND(E97/D97*100,1))</f>
        <v>98.7</v>
      </c>
      <c r="I97" s="109"/>
      <c r="J97" s="89" t="s">
        <v>28</v>
      </c>
      <c r="K97" s="90"/>
      <c r="L97" s="90"/>
      <c r="M97" s="90"/>
      <c r="N97" s="90"/>
      <c r="O97" s="90"/>
      <c r="P97" s="90"/>
      <c r="Q97" s="90"/>
      <c r="R97" s="90"/>
      <c r="S97" s="91"/>
    </row>
    <row r="98" spans="1:19" ht="186" customHeight="1">
      <c r="A98" s="85"/>
      <c r="B98" s="88"/>
      <c r="C98" s="105"/>
      <c r="D98" s="107"/>
      <c r="E98" s="107"/>
      <c r="F98" s="110"/>
      <c r="G98" s="111"/>
      <c r="H98" s="110"/>
      <c r="I98" s="111"/>
      <c r="J98" s="61" t="s">
        <v>110</v>
      </c>
      <c r="K98" s="62"/>
      <c r="L98" s="62"/>
      <c r="M98" s="62"/>
      <c r="N98" s="62"/>
      <c r="O98" s="62"/>
      <c r="P98" s="62"/>
      <c r="Q98" s="62"/>
      <c r="R98" s="62"/>
      <c r="S98" s="63"/>
    </row>
    <row r="99" spans="1:19" ht="42" customHeight="1">
      <c r="A99" s="85"/>
      <c r="B99" s="64" t="s">
        <v>20</v>
      </c>
      <c r="C99" s="70" t="s">
        <v>52</v>
      </c>
      <c r="D99" s="66">
        <v>178</v>
      </c>
      <c r="E99" s="114">
        <v>213</v>
      </c>
      <c r="F99" s="108">
        <f>E99-D99</f>
        <v>35</v>
      </c>
      <c r="G99" s="109"/>
      <c r="H99" s="108">
        <f>IF(D99=0,0,ROUND(E99/D99*100,1))</f>
        <v>119.7</v>
      </c>
      <c r="I99" s="109"/>
      <c r="J99" s="89" t="s">
        <v>29</v>
      </c>
      <c r="K99" s="90"/>
      <c r="L99" s="90"/>
      <c r="M99" s="90"/>
      <c r="N99" s="90"/>
      <c r="O99" s="90"/>
      <c r="P99" s="90"/>
      <c r="Q99" s="90"/>
      <c r="R99" s="90"/>
      <c r="S99" s="91"/>
    </row>
    <row r="100" spans="1:19" ht="162" customHeight="1">
      <c r="A100" s="85"/>
      <c r="B100" s="64"/>
      <c r="C100" s="70"/>
      <c r="D100" s="66"/>
      <c r="E100" s="115"/>
      <c r="F100" s="110"/>
      <c r="G100" s="111"/>
      <c r="H100" s="110"/>
      <c r="I100" s="111"/>
      <c r="J100" s="61" t="s">
        <v>111</v>
      </c>
      <c r="K100" s="62"/>
      <c r="L100" s="62"/>
      <c r="M100" s="62"/>
      <c r="N100" s="62"/>
      <c r="O100" s="62"/>
      <c r="P100" s="62"/>
      <c r="Q100" s="62"/>
      <c r="R100" s="62"/>
      <c r="S100" s="63"/>
    </row>
    <row r="101" spans="1:19" ht="41.25" customHeight="1">
      <c r="A101" s="85"/>
      <c r="B101" s="92" t="s">
        <v>21</v>
      </c>
      <c r="C101" s="112" t="s">
        <v>71</v>
      </c>
      <c r="D101" s="114">
        <v>212</v>
      </c>
      <c r="E101" s="114">
        <v>257</v>
      </c>
      <c r="F101" s="108">
        <f>E101-D101</f>
        <v>45</v>
      </c>
      <c r="G101" s="109"/>
      <c r="H101" s="108">
        <f>IF(D101=0,0,ROUND(E101/D101*100,1))</f>
        <v>121.2</v>
      </c>
      <c r="I101" s="109"/>
      <c r="J101" s="89" t="s">
        <v>30</v>
      </c>
      <c r="K101" s="90"/>
      <c r="L101" s="90"/>
      <c r="M101" s="90"/>
      <c r="N101" s="90"/>
      <c r="O101" s="90"/>
      <c r="P101" s="90"/>
      <c r="Q101" s="90"/>
      <c r="R101" s="90"/>
      <c r="S101" s="91"/>
    </row>
    <row r="102" spans="1:19" ht="162" customHeight="1">
      <c r="A102" s="86"/>
      <c r="B102" s="93"/>
      <c r="C102" s="113"/>
      <c r="D102" s="115"/>
      <c r="E102" s="115"/>
      <c r="F102" s="110"/>
      <c r="G102" s="111"/>
      <c r="H102" s="110"/>
      <c r="I102" s="111"/>
      <c r="J102" s="101"/>
      <c r="K102" s="102"/>
      <c r="L102" s="102"/>
      <c r="M102" s="102"/>
      <c r="N102" s="102"/>
      <c r="O102" s="102"/>
      <c r="P102" s="102"/>
      <c r="Q102" s="102"/>
      <c r="R102" s="102"/>
      <c r="S102" s="103"/>
    </row>
    <row r="103" spans="1:19" ht="39" customHeight="1">
      <c r="A103" s="14"/>
      <c r="B103" s="15"/>
      <c r="C103" s="15"/>
      <c r="D103" s="15"/>
      <c r="E103" s="15"/>
      <c r="F103" s="15"/>
      <c r="G103" s="15"/>
      <c r="H103" s="15"/>
      <c r="I103" s="15"/>
      <c r="J103" s="15"/>
      <c r="K103" s="15"/>
      <c r="L103" s="15"/>
      <c r="M103" s="15"/>
      <c r="N103" s="15"/>
      <c r="O103" s="15"/>
      <c r="P103" s="15"/>
      <c r="Q103" s="15"/>
      <c r="R103" s="15"/>
      <c r="S103" s="15"/>
    </row>
    <row r="104" spans="1:19" ht="26.25" customHeight="1">
      <c r="A104" s="116" t="s">
        <v>6</v>
      </c>
      <c r="B104" s="119" t="s">
        <v>7</v>
      </c>
      <c r="C104" s="120"/>
      <c r="D104" s="81" t="s">
        <v>8</v>
      </c>
      <c r="E104" s="81"/>
      <c r="F104" s="81" t="s">
        <v>9</v>
      </c>
      <c r="G104" s="81"/>
      <c r="H104" s="81"/>
      <c r="I104" s="81"/>
      <c r="J104" s="125" t="s">
        <v>10</v>
      </c>
      <c r="K104" s="126"/>
      <c r="L104" s="126"/>
      <c r="M104" s="126"/>
      <c r="N104" s="126"/>
      <c r="O104" s="126"/>
      <c r="P104" s="126"/>
      <c r="Q104" s="126"/>
      <c r="R104" s="126"/>
      <c r="S104" s="126"/>
    </row>
    <row r="105" spans="1:19" ht="30" customHeight="1">
      <c r="A105" s="117"/>
      <c r="B105" s="121"/>
      <c r="C105" s="122"/>
      <c r="D105" s="19" t="s">
        <v>11</v>
      </c>
      <c r="E105" s="19" t="s">
        <v>12</v>
      </c>
      <c r="F105" s="81" t="s">
        <v>13</v>
      </c>
      <c r="G105" s="81"/>
      <c r="H105" s="81" t="s">
        <v>14</v>
      </c>
      <c r="I105" s="81"/>
      <c r="J105" s="127"/>
      <c r="K105" s="128"/>
      <c r="L105" s="128"/>
      <c r="M105" s="128"/>
      <c r="N105" s="128"/>
      <c r="O105" s="128"/>
      <c r="P105" s="128"/>
      <c r="Q105" s="128"/>
      <c r="R105" s="128"/>
      <c r="S105" s="128"/>
    </row>
    <row r="106" spans="1:19" ht="26.25" customHeight="1">
      <c r="A106" s="118"/>
      <c r="B106" s="123"/>
      <c r="C106" s="124"/>
      <c r="D106" s="20" t="s">
        <v>15</v>
      </c>
      <c r="E106" s="20" t="s">
        <v>16</v>
      </c>
      <c r="F106" s="83" t="s">
        <v>17</v>
      </c>
      <c r="G106" s="83"/>
      <c r="H106" s="83" t="s">
        <v>18</v>
      </c>
      <c r="I106" s="83"/>
      <c r="J106" s="129"/>
      <c r="K106" s="130"/>
      <c r="L106" s="130"/>
      <c r="M106" s="130"/>
      <c r="N106" s="130"/>
      <c r="O106" s="130"/>
      <c r="P106" s="130"/>
      <c r="Q106" s="130"/>
      <c r="R106" s="130"/>
      <c r="S106" s="130"/>
    </row>
    <row r="107" spans="1:19" ht="63" customHeight="1">
      <c r="A107" s="84">
        <v>11</v>
      </c>
      <c r="B107" s="87" t="s">
        <v>19</v>
      </c>
      <c r="C107" s="104" t="s">
        <v>53</v>
      </c>
      <c r="D107" s="106">
        <f>IF(D111=0,0,ROUND(D109/D111*100,1))</f>
        <v>80</v>
      </c>
      <c r="E107" s="106">
        <f>IF(E111=0,0,ROUND(E109/E111*100,1))</f>
        <v>78.7</v>
      </c>
      <c r="F107" s="108">
        <f>E107-D107</f>
        <v>-1.2999999999999972</v>
      </c>
      <c r="G107" s="109"/>
      <c r="H107" s="108">
        <f>IF(D107=0,0,ROUND(E107/D107*100,1))</f>
        <v>98.4</v>
      </c>
      <c r="I107" s="109"/>
      <c r="J107" s="89" t="s">
        <v>28</v>
      </c>
      <c r="K107" s="90"/>
      <c r="L107" s="90"/>
      <c r="M107" s="90"/>
      <c r="N107" s="90"/>
      <c r="O107" s="90"/>
      <c r="P107" s="90"/>
      <c r="Q107" s="90"/>
      <c r="R107" s="90"/>
      <c r="S107" s="91"/>
    </row>
    <row r="108" spans="1:19" ht="207.75" customHeight="1">
      <c r="A108" s="85"/>
      <c r="B108" s="88"/>
      <c r="C108" s="105"/>
      <c r="D108" s="107"/>
      <c r="E108" s="107"/>
      <c r="F108" s="110"/>
      <c r="G108" s="111"/>
      <c r="H108" s="110"/>
      <c r="I108" s="111"/>
      <c r="J108" s="72" t="s">
        <v>97</v>
      </c>
      <c r="K108" s="73"/>
      <c r="L108" s="73"/>
      <c r="M108" s="73"/>
      <c r="N108" s="73"/>
      <c r="O108" s="73"/>
      <c r="P108" s="73"/>
      <c r="Q108" s="73"/>
      <c r="R108" s="73"/>
      <c r="S108" s="74"/>
    </row>
    <row r="109" spans="1:19" ht="35.25" customHeight="1">
      <c r="A109" s="85"/>
      <c r="B109" s="92" t="s">
        <v>20</v>
      </c>
      <c r="C109" s="112" t="s">
        <v>94</v>
      </c>
      <c r="D109" s="114">
        <v>46519</v>
      </c>
      <c r="E109" s="114">
        <v>45791</v>
      </c>
      <c r="F109" s="108">
        <f>E109-D109</f>
        <v>-728</v>
      </c>
      <c r="G109" s="109"/>
      <c r="H109" s="108">
        <f>IF(D109=0,0,ROUND(E109/D109*100,1))</f>
        <v>98.4</v>
      </c>
      <c r="I109" s="109"/>
      <c r="J109" s="89" t="s">
        <v>29</v>
      </c>
      <c r="K109" s="90"/>
      <c r="L109" s="90"/>
      <c r="M109" s="90"/>
      <c r="N109" s="90"/>
      <c r="O109" s="90"/>
      <c r="P109" s="90"/>
      <c r="Q109" s="90"/>
      <c r="R109" s="90"/>
      <c r="S109" s="91"/>
    </row>
    <row r="110" spans="1:19" ht="171" customHeight="1">
      <c r="A110" s="85"/>
      <c r="B110" s="93"/>
      <c r="C110" s="113"/>
      <c r="D110" s="115"/>
      <c r="E110" s="115"/>
      <c r="F110" s="110"/>
      <c r="G110" s="111"/>
      <c r="H110" s="110"/>
      <c r="I110" s="111"/>
      <c r="J110" s="101"/>
      <c r="K110" s="102"/>
      <c r="L110" s="102"/>
      <c r="M110" s="102"/>
      <c r="N110" s="102"/>
      <c r="O110" s="102"/>
      <c r="P110" s="102"/>
      <c r="Q110" s="102"/>
      <c r="R110" s="102"/>
      <c r="S110" s="103"/>
    </row>
    <row r="111" spans="1:19" ht="38.25" customHeight="1">
      <c r="A111" s="85"/>
      <c r="B111" s="92" t="s">
        <v>21</v>
      </c>
      <c r="C111" s="112" t="s">
        <v>72</v>
      </c>
      <c r="D111" s="114">
        <v>58149</v>
      </c>
      <c r="E111" s="114">
        <v>58149</v>
      </c>
      <c r="F111" s="108">
        <f>E111-D111</f>
        <v>0</v>
      </c>
      <c r="G111" s="109"/>
      <c r="H111" s="108">
        <f>IF(D111=0,0,ROUND(E111/D111*100,1))</f>
        <v>100</v>
      </c>
      <c r="I111" s="109"/>
      <c r="J111" s="89" t="s">
        <v>30</v>
      </c>
      <c r="K111" s="90"/>
      <c r="L111" s="90"/>
      <c r="M111" s="90"/>
      <c r="N111" s="90"/>
      <c r="O111" s="90"/>
      <c r="P111" s="90"/>
      <c r="Q111" s="90"/>
      <c r="R111" s="90"/>
      <c r="S111" s="91"/>
    </row>
    <row r="112" spans="1:19" ht="171" customHeight="1">
      <c r="A112" s="86"/>
      <c r="B112" s="93"/>
      <c r="C112" s="113"/>
      <c r="D112" s="115"/>
      <c r="E112" s="115"/>
      <c r="F112" s="110"/>
      <c r="G112" s="111"/>
      <c r="H112" s="110"/>
      <c r="I112" s="111"/>
      <c r="J112" s="101"/>
      <c r="K112" s="102"/>
      <c r="L112" s="102"/>
      <c r="M112" s="102"/>
      <c r="N112" s="102"/>
      <c r="O112" s="102"/>
      <c r="P112" s="102"/>
      <c r="Q112" s="102"/>
      <c r="R112" s="102"/>
      <c r="S112" s="103"/>
    </row>
    <row r="113" spans="1:19" ht="355.5" customHeight="1">
      <c r="A113" s="47" t="s">
        <v>33</v>
      </c>
      <c r="B113" s="76"/>
      <c r="C113" s="76"/>
      <c r="D113" s="76"/>
      <c r="E113" s="76"/>
      <c r="F113" s="76"/>
      <c r="G113" s="76"/>
      <c r="H113" s="76"/>
      <c r="I113" s="76"/>
      <c r="J113" s="76"/>
      <c r="K113" s="76"/>
      <c r="L113" s="76"/>
      <c r="M113" s="76"/>
      <c r="N113" s="76"/>
      <c r="O113" s="76"/>
      <c r="P113" s="76"/>
      <c r="Q113" s="76"/>
      <c r="R113" s="76"/>
      <c r="S113" s="77"/>
    </row>
    <row r="114" spans="1:19" ht="36" customHeight="1">
      <c r="A114" s="116" t="s">
        <v>6</v>
      </c>
      <c r="B114" s="119" t="s">
        <v>7</v>
      </c>
      <c r="C114" s="120"/>
      <c r="D114" s="81" t="s">
        <v>8</v>
      </c>
      <c r="E114" s="81"/>
      <c r="F114" s="81" t="s">
        <v>9</v>
      </c>
      <c r="G114" s="81"/>
      <c r="H114" s="81"/>
      <c r="I114" s="81"/>
      <c r="J114" s="125" t="s">
        <v>10</v>
      </c>
      <c r="K114" s="126"/>
      <c r="L114" s="126"/>
      <c r="M114" s="126"/>
      <c r="N114" s="126"/>
      <c r="O114" s="126"/>
      <c r="P114" s="126"/>
      <c r="Q114" s="126"/>
      <c r="R114" s="126"/>
      <c r="S114" s="126"/>
    </row>
    <row r="115" spans="1:19" ht="30" customHeight="1">
      <c r="A115" s="117"/>
      <c r="B115" s="121"/>
      <c r="C115" s="122"/>
      <c r="D115" s="19" t="s">
        <v>11</v>
      </c>
      <c r="E115" s="19" t="s">
        <v>12</v>
      </c>
      <c r="F115" s="81" t="s">
        <v>13</v>
      </c>
      <c r="G115" s="81"/>
      <c r="H115" s="81" t="s">
        <v>14</v>
      </c>
      <c r="I115" s="81"/>
      <c r="J115" s="127"/>
      <c r="K115" s="128"/>
      <c r="L115" s="128"/>
      <c r="M115" s="128"/>
      <c r="N115" s="128"/>
      <c r="O115" s="128"/>
      <c r="P115" s="128"/>
      <c r="Q115" s="128"/>
      <c r="R115" s="128"/>
      <c r="S115" s="128"/>
    </row>
    <row r="116" spans="1:19" ht="35.25" customHeight="1">
      <c r="A116" s="118"/>
      <c r="B116" s="123"/>
      <c r="C116" s="124"/>
      <c r="D116" s="20" t="s">
        <v>15</v>
      </c>
      <c r="E116" s="20" t="s">
        <v>16</v>
      </c>
      <c r="F116" s="83" t="s">
        <v>17</v>
      </c>
      <c r="G116" s="83"/>
      <c r="H116" s="83" t="s">
        <v>18</v>
      </c>
      <c r="I116" s="83"/>
      <c r="J116" s="129"/>
      <c r="K116" s="130"/>
      <c r="L116" s="130"/>
      <c r="M116" s="130"/>
      <c r="N116" s="130"/>
      <c r="O116" s="130"/>
      <c r="P116" s="130"/>
      <c r="Q116" s="130"/>
      <c r="R116" s="130"/>
      <c r="S116" s="130"/>
    </row>
    <row r="117" spans="1:19" ht="62.25" customHeight="1">
      <c r="A117" s="84">
        <v>12</v>
      </c>
      <c r="B117" s="87" t="s">
        <v>19</v>
      </c>
      <c r="C117" s="58" t="s">
        <v>54</v>
      </c>
      <c r="D117" s="59">
        <f>IF(D121=0,0,ROUND(D119/D121*1,1))</f>
        <v>10.199999999999999</v>
      </c>
      <c r="E117" s="59">
        <f>IF(E121=0,0,ROUND(E119/E121*1,1))</f>
        <v>10.4</v>
      </c>
      <c r="F117" s="59">
        <f>E117-D117</f>
        <v>0.20000000000000107</v>
      </c>
      <c r="G117" s="59"/>
      <c r="H117" s="59">
        <f>IF(D117=0,0,ROUND(E117/D117*100,1))</f>
        <v>102</v>
      </c>
      <c r="I117" s="59"/>
      <c r="J117" s="89" t="s">
        <v>28</v>
      </c>
      <c r="K117" s="90"/>
      <c r="L117" s="90"/>
      <c r="M117" s="90"/>
      <c r="N117" s="90"/>
      <c r="O117" s="90"/>
      <c r="P117" s="90"/>
      <c r="Q117" s="90"/>
      <c r="R117" s="90"/>
      <c r="S117" s="91"/>
    </row>
    <row r="118" spans="1:19" ht="200.1" customHeight="1">
      <c r="A118" s="85"/>
      <c r="B118" s="88"/>
      <c r="C118" s="58"/>
      <c r="D118" s="59"/>
      <c r="E118" s="59"/>
      <c r="F118" s="59"/>
      <c r="G118" s="59"/>
      <c r="H118" s="59"/>
      <c r="I118" s="59"/>
      <c r="J118" s="61" t="s">
        <v>112</v>
      </c>
      <c r="K118" s="62"/>
      <c r="L118" s="62"/>
      <c r="M118" s="62"/>
      <c r="N118" s="62"/>
      <c r="O118" s="62"/>
      <c r="P118" s="62"/>
      <c r="Q118" s="62"/>
      <c r="R118" s="62"/>
      <c r="S118" s="63"/>
    </row>
    <row r="119" spans="1:19" ht="34.5" customHeight="1">
      <c r="A119" s="85"/>
      <c r="B119" s="92" t="s">
        <v>20</v>
      </c>
      <c r="C119" s="65" t="s">
        <v>55</v>
      </c>
      <c r="D119" s="66">
        <v>43666</v>
      </c>
      <c r="E119" s="66">
        <v>41054</v>
      </c>
      <c r="F119" s="59">
        <f t="shared" ref="F119" si="14">E119-D119</f>
        <v>-2612</v>
      </c>
      <c r="G119" s="59"/>
      <c r="H119" s="59">
        <f t="shared" ref="H119" si="15">IF(D119=0,0,ROUND(E119/D119*100,1))</f>
        <v>94</v>
      </c>
      <c r="I119" s="59"/>
      <c r="J119" s="89" t="s">
        <v>29</v>
      </c>
      <c r="K119" s="90"/>
      <c r="L119" s="90"/>
      <c r="M119" s="90"/>
      <c r="N119" s="90"/>
      <c r="O119" s="90"/>
      <c r="P119" s="90"/>
      <c r="Q119" s="90"/>
      <c r="R119" s="90"/>
      <c r="S119" s="91"/>
    </row>
    <row r="120" spans="1:19" ht="177.75" customHeight="1">
      <c r="A120" s="85"/>
      <c r="B120" s="93"/>
      <c r="C120" s="65"/>
      <c r="D120" s="66"/>
      <c r="E120" s="66"/>
      <c r="F120" s="59"/>
      <c r="G120" s="59"/>
      <c r="H120" s="59"/>
      <c r="I120" s="59"/>
      <c r="J120" s="94"/>
      <c r="K120" s="95"/>
      <c r="L120" s="95"/>
      <c r="M120" s="95"/>
      <c r="N120" s="95"/>
      <c r="O120" s="95"/>
      <c r="P120" s="95"/>
      <c r="Q120" s="95"/>
      <c r="R120" s="95"/>
      <c r="S120" s="96"/>
    </row>
    <row r="121" spans="1:19" ht="34.5" customHeight="1">
      <c r="A121" s="85"/>
      <c r="B121" s="97" t="s">
        <v>21</v>
      </c>
      <c r="C121" s="99" t="s">
        <v>56</v>
      </c>
      <c r="D121" s="100">
        <f>D31</f>
        <v>4275</v>
      </c>
      <c r="E121" s="100">
        <f>E31</f>
        <v>3959</v>
      </c>
      <c r="F121" s="59">
        <f>E121-D121</f>
        <v>-316</v>
      </c>
      <c r="G121" s="59"/>
      <c r="H121" s="59">
        <f>IF(D121=0,0,ROUND(E121/D121*100,1))</f>
        <v>92.6</v>
      </c>
      <c r="I121" s="59"/>
      <c r="J121" s="89" t="s">
        <v>30</v>
      </c>
      <c r="K121" s="90"/>
      <c r="L121" s="90"/>
      <c r="M121" s="90"/>
      <c r="N121" s="90"/>
      <c r="O121" s="90"/>
      <c r="P121" s="90"/>
      <c r="Q121" s="90"/>
      <c r="R121" s="90"/>
      <c r="S121" s="91"/>
    </row>
    <row r="122" spans="1:19" ht="170.25" customHeight="1">
      <c r="A122" s="86"/>
      <c r="B122" s="98"/>
      <c r="C122" s="99"/>
      <c r="D122" s="100"/>
      <c r="E122" s="100"/>
      <c r="F122" s="59"/>
      <c r="G122" s="59"/>
      <c r="H122" s="59"/>
      <c r="I122" s="59"/>
      <c r="J122" s="101"/>
      <c r="K122" s="102"/>
      <c r="L122" s="102"/>
      <c r="M122" s="102"/>
      <c r="N122" s="102"/>
      <c r="O122" s="102"/>
      <c r="P122" s="102"/>
      <c r="Q122" s="102"/>
      <c r="R122" s="102"/>
      <c r="S122" s="103"/>
    </row>
    <row r="123" spans="1:19" s="21" customFormat="1" ht="36" customHeight="1">
      <c r="A123" s="28"/>
      <c r="B123" s="22"/>
      <c r="C123" s="23"/>
      <c r="D123" s="24"/>
      <c r="E123" s="24"/>
      <c r="F123" s="25"/>
      <c r="G123" s="25"/>
      <c r="H123" s="25"/>
      <c r="I123" s="25"/>
      <c r="J123" s="26"/>
      <c r="K123" s="26"/>
      <c r="L123" s="26"/>
      <c r="M123" s="26"/>
      <c r="N123" s="26"/>
      <c r="O123" s="26"/>
      <c r="P123" s="26"/>
      <c r="Q123" s="26"/>
      <c r="R123" s="26"/>
      <c r="S123" s="27"/>
    </row>
    <row r="124" spans="1:19" s="21" customFormat="1" ht="30.75" customHeight="1">
      <c r="A124" s="78" t="s">
        <v>6</v>
      </c>
      <c r="B124" s="80" t="s">
        <v>7</v>
      </c>
      <c r="C124" s="80"/>
      <c r="D124" s="81" t="s">
        <v>8</v>
      </c>
      <c r="E124" s="81"/>
      <c r="F124" s="81" t="s">
        <v>9</v>
      </c>
      <c r="G124" s="81"/>
      <c r="H124" s="81"/>
      <c r="I124" s="81"/>
      <c r="J124" s="82" t="s">
        <v>10</v>
      </c>
      <c r="K124" s="82"/>
      <c r="L124" s="82"/>
      <c r="M124" s="82"/>
      <c r="N124" s="82"/>
      <c r="O124" s="82"/>
      <c r="P124" s="82"/>
      <c r="Q124" s="82"/>
      <c r="R124" s="82"/>
      <c r="S124" s="82"/>
    </row>
    <row r="125" spans="1:19" ht="30.75" customHeight="1">
      <c r="A125" s="79"/>
      <c r="B125" s="80"/>
      <c r="C125" s="80"/>
      <c r="D125" s="19" t="s">
        <v>11</v>
      </c>
      <c r="E125" s="19" t="s">
        <v>12</v>
      </c>
      <c r="F125" s="81" t="s">
        <v>13</v>
      </c>
      <c r="G125" s="81"/>
      <c r="H125" s="81" t="s">
        <v>14</v>
      </c>
      <c r="I125" s="81"/>
      <c r="J125" s="82"/>
      <c r="K125" s="82"/>
      <c r="L125" s="82"/>
      <c r="M125" s="82"/>
      <c r="N125" s="82"/>
      <c r="O125" s="82"/>
      <c r="P125" s="82"/>
      <c r="Q125" s="82"/>
      <c r="R125" s="82"/>
      <c r="S125" s="82"/>
    </row>
    <row r="126" spans="1:19" ht="29.25" customHeight="1">
      <c r="A126" s="79"/>
      <c r="B126" s="80"/>
      <c r="C126" s="80"/>
      <c r="D126" s="20" t="s">
        <v>15</v>
      </c>
      <c r="E126" s="20" t="s">
        <v>16</v>
      </c>
      <c r="F126" s="83" t="s">
        <v>17</v>
      </c>
      <c r="G126" s="83"/>
      <c r="H126" s="83" t="s">
        <v>18</v>
      </c>
      <c r="I126" s="83"/>
      <c r="J126" s="82"/>
      <c r="K126" s="82"/>
      <c r="L126" s="82"/>
      <c r="M126" s="82"/>
      <c r="N126" s="82"/>
      <c r="O126" s="82"/>
      <c r="P126" s="82"/>
      <c r="Q126" s="82"/>
      <c r="R126" s="82"/>
      <c r="S126" s="82"/>
    </row>
    <row r="127" spans="1:19" ht="62.25" customHeight="1">
      <c r="A127" s="56">
        <v>13</v>
      </c>
      <c r="B127" s="57" t="s">
        <v>19</v>
      </c>
      <c r="C127" s="58" t="s">
        <v>57</v>
      </c>
      <c r="D127" s="59">
        <f>IF(D131=0,0,ROUND(D129/D131*100,1))</f>
        <v>82.7</v>
      </c>
      <c r="E127" s="59">
        <f>IF(E131=0,0,ROUND(E129/E131*100,1))</f>
        <v>85.7</v>
      </c>
      <c r="F127" s="59">
        <f>E127-D127</f>
        <v>3</v>
      </c>
      <c r="G127" s="59"/>
      <c r="H127" s="59">
        <f>IF(D127=0,0,ROUND(E127/D127*100,1))</f>
        <v>103.6</v>
      </c>
      <c r="I127" s="59"/>
      <c r="J127" s="60" t="s">
        <v>28</v>
      </c>
      <c r="K127" s="60"/>
      <c r="L127" s="60"/>
      <c r="M127" s="60"/>
      <c r="N127" s="60"/>
      <c r="O127" s="60"/>
      <c r="P127" s="60"/>
      <c r="Q127" s="60"/>
      <c r="R127" s="60"/>
      <c r="S127" s="60"/>
    </row>
    <row r="128" spans="1:19" ht="200.1" customHeight="1">
      <c r="A128" s="56"/>
      <c r="B128" s="57"/>
      <c r="C128" s="58"/>
      <c r="D128" s="59"/>
      <c r="E128" s="59"/>
      <c r="F128" s="59"/>
      <c r="G128" s="59"/>
      <c r="H128" s="59"/>
      <c r="I128" s="59"/>
      <c r="J128" s="72" t="s">
        <v>98</v>
      </c>
      <c r="K128" s="73"/>
      <c r="L128" s="73"/>
      <c r="M128" s="73"/>
      <c r="N128" s="73"/>
      <c r="O128" s="73"/>
      <c r="P128" s="73"/>
      <c r="Q128" s="73"/>
      <c r="R128" s="73"/>
      <c r="S128" s="74"/>
    </row>
    <row r="129" spans="1:19" ht="37.5" customHeight="1">
      <c r="A129" s="56"/>
      <c r="B129" s="64" t="s">
        <v>20</v>
      </c>
      <c r="C129" s="65" t="s">
        <v>58</v>
      </c>
      <c r="D129" s="66">
        <v>2098</v>
      </c>
      <c r="E129" s="66">
        <v>2099</v>
      </c>
      <c r="F129" s="59">
        <f t="shared" ref="F129" si="16">E129-D129</f>
        <v>1</v>
      </c>
      <c r="G129" s="59"/>
      <c r="H129" s="59">
        <f t="shared" ref="H129" si="17">IF(D129=0,0,ROUND(E129/D129*100,1))</f>
        <v>100</v>
      </c>
      <c r="I129" s="59"/>
      <c r="J129" s="60" t="s">
        <v>29</v>
      </c>
      <c r="K129" s="60"/>
      <c r="L129" s="60"/>
      <c r="M129" s="60"/>
      <c r="N129" s="60"/>
      <c r="O129" s="60"/>
      <c r="P129" s="60"/>
      <c r="Q129" s="60"/>
      <c r="R129" s="60"/>
      <c r="S129" s="60"/>
    </row>
    <row r="130" spans="1:19" ht="151.5" customHeight="1">
      <c r="A130" s="56"/>
      <c r="B130" s="64"/>
      <c r="C130" s="65"/>
      <c r="D130" s="66"/>
      <c r="E130" s="66"/>
      <c r="F130" s="59"/>
      <c r="G130" s="59"/>
      <c r="H130" s="59"/>
      <c r="I130" s="59"/>
      <c r="J130" s="75"/>
      <c r="K130" s="75"/>
      <c r="L130" s="75"/>
      <c r="M130" s="75"/>
      <c r="N130" s="75"/>
      <c r="O130" s="75"/>
      <c r="P130" s="75"/>
      <c r="Q130" s="75"/>
      <c r="R130" s="75"/>
      <c r="S130" s="75"/>
    </row>
    <row r="131" spans="1:19" ht="32.25" customHeight="1">
      <c r="A131" s="56"/>
      <c r="B131" s="64" t="s">
        <v>21</v>
      </c>
      <c r="C131" s="70" t="s">
        <v>73</v>
      </c>
      <c r="D131" s="66">
        <v>2537</v>
      </c>
      <c r="E131" s="66">
        <v>2448</v>
      </c>
      <c r="F131" s="59">
        <f>E131-D131</f>
        <v>-89</v>
      </c>
      <c r="G131" s="59"/>
      <c r="H131" s="59">
        <f>IF(D131=0,0,ROUND(E131/D131*100,1))</f>
        <v>96.5</v>
      </c>
      <c r="I131" s="59"/>
      <c r="J131" s="60" t="s">
        <v>30</v>
      </c>
      <c r="K131" s="60"/>
      <c r="L131" s="60"/>
      <c r="M131" s="60"/>
      <c r="N131" s="60"/>
      <c r="O131" s="60"/>
      <c r="P131" s="60"/>
      <c r="Q131" s="60"/>
      <c r="R131" s="60"/>
      <c r="S131" s="60"/>
    </row>
    <row r="132" spans="1:19" ht="155.25" customHeight="1">
      <c r="A132" s="56"/>
      <c r="B132" s="64"/>
      <c r="C132" s="70"/>
      <c r="D132" s="66"/>
      <c r="E132" s="66"/>
      <c r="F132" s="59"/>
      <c r="G132" s="59"/>
      <c r="H132" s="59"/>
      <c r="I132" s="59"/>
      <c r="J132" s="75"/>
      <c r="K132" s="75"/>
      <c r="L132" s="75"/>
      <c r="M132" s="75"/>
      <c r="N132" s="75"/>
      <c r="O132" s="75"/>
      <c r="P132" s="75"/>
      <c r="Q132" s="75"/>
      <c r="R132" s="75"/>
      <c r="S132" s="75"/>
    </row>
    <row r="133" spans="1:19" ht="339.75" customHeight="1">
      <c r="A133" s="47" t="s">
        <v>33</v>
      </c>
      <c r="B133" s="76"/>
      <c r="C133" s="76"/>
      <c r="D133" s="76"/>
      <c r="E133" s="76"/>
      <c r="F133" s="76"/>
      <c r="G133" s="76"/>
      <c r="H133" s="76"/>
      <c r="I133" s="76"/>
      <c r="J133" s="76"/>
      <c r="K133" s="76"/>
      <c r="L133" s="76"/>
      <c r="M133" s="76"/>
      <c r="N133" s="76"/>
      <c r="O133" s="76"/>
      <c r="P133" s="76"/>
      <c r="Q133" s="76"/>
      <c r="R133" s="76"/>
      <c r="S133" s="77"/>
    </row>
    <row r="134" spans="1:19" s="21" customFormat="1" ht="30.75" customHeight="1">
      <c r="A134" s="78" t="s">
        <v>6</v>
      </c>
      <c r="B134" s="80" t="s">
        <v>7</v>
      </c>
      <c r="C134" s="80"/>
      <c r="D134" s="81" t="s">
        <v>8</v>
      </c>
      <c r="E134" s="81"/>
      <c r="F134" s="81" t="s">
        <v>9</v>
      </c>
      <c r="G134" s="81"/>
      <c r="H134" s="81"/>
      <c r="I134" s="81"/>
      <c r="J134" s="82" t="s">
        <v>10</v>
      </c>
      <c r="K134" s="82"/>
      <c r="L134" s="82"/>
      <c r="M134" s="82"/>
      <c r="N134" s="82"/>
      <c r="O134" s="82"/>
      <c r="P134" s="82"/>
      <c r="Q134" s="82"/>
      <c r="R134" s="82"/>
      <c r="S134" s="82"/>
    </row>
    <row r="135" spans="1:19" ht="30.75" customHeight="1">
      <c r="A135" s="79"/>
      <c r="B135" s="80"/>
      <c r="C135" s="80"/>
      <c r="D135" s="19" t="s">
        <v>11</v>
      </c>
      <c r="E135" s="19" t="s">
        <v>12</v>
      </c>
      <c r="F135" s="81" t="s">
        <v>13</v>
      </c>
      <c r="G135" s="81"/>
      <c r="H135" s="81" t="s">
        <v>14</v>
      </c>
      <c r="I135" s="81"/>
      <c r="J135" s="82"/>
      <c r="K135" s="82"/>
      <c r="L135" s="82"/>
      <c r="M135" s="82"/>
      <c r="N135" s="82"/>
      <c r="O135" s="82"/>
      <c r="P135" s="82"/>
      <c r="Q135" s="82"/>
      <c r="R135" s="82"/>
      <c r="S135" s="82"/>
    </row>
    <row r="136" spans="1:19" ht="29.25" customHeight="1">
      <c r="A136" s="79"/>
      <c r="B136" s="80"/>
      <c r="C136" s="80"/>
      <c r="D136" s="20" t="s">
        <v>15</v>
      </c>
      <c r="E136" s="20" t="s">
        <v>16</v>
      </c>
      <c r="F136" s="83" t="s">
        <v>17</v>
      </c>
      <c r="G136" s="83"/>
      <c r="H136" s="83" t="s">
        <v>18</v>
      </c>
      <c r="I136" s="83"/>
      <c r="J136" s="82"/>
      <c r="K136" s="82"/>
      <c r="L136" s="82"/>
      <c r="M136" s="82"/>
      <c r="N136" s="82"/>
      <c r="O136" s="82"/>
      <c r="P136" s="82"/>
      <c r="Q136" s="82"/>
      <c r="R136" s="82"/>
      <c r="S136" s="82"/>
    </row>
    <row r="137" spans="1:19" ht="62.25" customHeight="1">
      <c r="A137" s="56">
        <v>14</v>
      </c>
      <c r="B137" s="57" t="s">
        <v>19</v>
      </c>
      <c r="C137" s="58" t="s">
        <v>59</v>
      </c>
      <c r="D137" s="59">
        <f>IF(D141=0,0,ROUND(D139/D141*1000,1))</f>
        <v>5</v>
      </c>
      <c r="E137" s="59">
        <f>IF(E141=0,0,ROUND(E139/E141*1000,1))</f>
        <v>4.8</v>
      </c>
      <c r="F137" s="59">
        <f>E137-D137</f>
        <v>-0.20000000000000018</v>
      </c>
      <c r="G137" s="59"/>
      <c r="H137" s="59">
        <f>IF(D137=0,0,ROUND(E137/D137*100,1))</f>
        <v>96</v>
      </c>
      <c r="I137" s="59"/>
      <c r="J137" s="60" t="s">
        <v>28</v>
      </c>
      <c r="K137" s="60"/>
      <c r="L137" s="60"/>
      <c r="M137" s="60"/>
      <c r="N137" s="60"/>
      <c r="O137" s="60"/>
      <c r="P137" s="60"/>
      <c r="Q137" s="60"/>
      <c r="R137" s="60"/>
      <c r="S137" s="60"/>
    </row>
    <row r="138" spans="1:19" ht="195.75" customHeight="1">
      <c r="A138" s="56"/>
      <c r="B138" s="57"/>
      <c r="C138" s="58"/>
      <c r="D138" s="59"/>
      <c r="E138" s="59"/>
      <c r="F138" s="59"/>
      <c r="G138" s="59"/>
      <c r="H138" s="59"/>
      <c r="I138" s="59"/>
      <c r="J138" s="61" t="s">
        <v>113</v>
      </c>
      <c r="K138" s="62"/>
      <c r="L138" s="62"/>
      <c r="M138" s="62"/>
      <c r="N138" s="62"/>
      <c r="O138" s="62"/>
      <c r="P138" s="62"/>
      <c r="Q138" s="62"/>
      <c r="R138" s="62"/>
      <c r="S138" s="63"/>
    </row>
    <row r="139" spans="1:19" ht="37.5" customHeight="1">
      <c r="A139" s="56"/>
      <c r="B139" s="64" t="s">
        <v>20</v>
      </c>
      <c r="C139" s="65" t="s">
        <v>60</v>
      </c>
      <c r="D139" s="66">
        <v>218</v>
      </c>
      <c r="E139" s="66">
        <v>196</v>
      </c>
      <c r="F139" s="59">
        <f t="shared" ref="F139" si="18">E139-D139</f>
        <v>-22</v>
      </c>
      <c r="G139" s="59"/>
      <c r="H139" s="59">
        <f t="shared" ref="H139" si="19">IF(D139=0,0,ROUND(E139/D139*100,1))</f>
        <v>89.9</v>
      </c>
      <c r="I139" s="59"/>
      <c r="J139" s="60" t="s">
        <v>29</v>
      </c>
      <c r="K139" s="60"/>
      <c r="L139" s="60"/>
      <c r="M139" s="60"/>
      <c r="N139" s="60"/>
      <c r="O139" s="60"/>
      <c r="P139" s="60"/>
      <c r="Q139" s="60"/>
      <c r="R139" s="60"/>
      <c r="S139" s="60"/>
    </row>
    <row r="140" spans="1:19" ht="163.5" customHeight="1">
      <c r="A140" s="56"/>
      <c r="B140" s="64"/>
      <c r="C140" s="65"/>
      <c r="D140" s="66"/>
      <c r="E140" s="66"/>
      <c r="F140" s="59"/>
      <c r="G140" s="59"/>
      <c r="H140" s="59"/>
      <c r="I140" s="59"/>
      <c r="J140" s="67"/>
      <c r="K140" s="68"/>
      <c r="L140" s="68"/>
      <c r="M140" s="68"/>
      <c r="N140" s="68"/>
      <c r="O140" s="68"/>
      <c r="P140" s="68"/>
      <c r="Q140" s="68"/>
      <c r="R140" s="68"/>
      <c r="S140" s="69"/>
    </row>
    <row r="141" spans="1:19" ht="32.25" customHeight="1">
      <c r="A141" s="56"/>
      <c r="B141" s="64" t="s">
        <v>21</v>
      </c>
      <c r="C141" s="70" t="s">
        <v>74</v>
      </c>
      <c r="D141" s="66">
        <v>43666</v>
      </c>
      <c r="E141" s="66">
        <v>41054</v>
      </c>
      <c r="F141" s="59">
        <f>E141-D141</f>
        <v>-2612</v>
      </c>
      <c r="G141" s="59"/>
      <c r="H141" s="59">
        <f>IF(D141=0,0,ROUND(E141/D141*100,1))</f>
        <v>94</v>
      </c>
      <c r="I141" s="59"/>
      <c r="J141" s="60" t="s">
        <v>30</v>
      </c>
      <c r="K141" s="60"/>
      <c r="L141" s="60"/>
      <c r="M141" s="60"/>
      <c r="N141" s="60"/>
      <c r="O141" s="60"/>
      <c r="P141" s="60"/>
      <c r="Q141" s="60"/>
      <c r="R141" s="60"/>
      <c r="S141" s="60"/>
    </row>
    <row r="142" spans="1:19" ht="178.5" customHeight="1">
      <c r="A142" s="56"/>
      <c r="B142" s="64"/>
      <c r="C142" s="70"/>
      <c r="D142" s="66"/>
      <c r="E142" s="66"/>
      <c r="F142" s="59"/>
      <c r="G142" s="59"/>
      <c r="H142" s="59"/>
      <c r="I142" s="59"/>
      <c r="J142" s="71"/>
      <c r="K142" s="71"/>
      <c r="L142" s="71"/>
      <c r="M142" s="71"/>
      <c r="N142" s="71"/>
      <c r="O142" s="71"/>
      <c r="P142" s="71"/>
      <c r="Q142" s="71"/>
      <c r="R142" s="71"/>
      <c r="S142" s="71"/>
    </row>
    <row r="143" spans="1:19" ht="48.75" customHeight="1" thickBot="1">
      <c r="A143" s="47"/>
      <c r="B143" s="48"/>
      <c r="C143" s="48"/>
      <c r="D143" s="48"/>
      <c r="E143" s="48"/>
      <c r="F143" s="48"/>
      <c r="G143" s="48"/>
      <c r="H143" s="48"/>
      <c r="I143" s="48"/>
      <c r="J143" s="48"/>
      <c r="K143" s="48"/>
      <c r="L143" s="48"/>
      <c r="M143" s="48"/>
      <c r="N143" s="48"/>
      <c r="O143" s="48"/>
      <c r="P143" s="48"/>
      <c r="Q143" s="48"/>
      <c r="R143" s="48"/>
      <c r="S143" s="49"/>
    </row>
    <row r="144" spans="1:19" ht="75.75" customHeight="1">
      <c r="A144" s="34"/>
      <c r="B144" s="34"/>
      <c r="C144" s="35" t="s">
        <v>75</v>
      </c>
      <c r="D144" s="44" t="s">
        <v>76</v>
      </c>
      <c r="E144" s="45"/>
      <c r="F144" s="45"/>
      <c r="G144" s="45"/>
      <c r="H144" s="45"/>
      <c r="I144" s="45"/>
      <c r="J144" s="45"/>
      <c r="K144" s="46"/>
      <c r="L144" s="44" t="s">
        <v>77</v>
      </c>
      <c r="M144" s="45"/>
      <c r="N144" s="45"/>
      <c r="O144" s="45"/>
      <c r="P144" s="46"/>
      <c r="Q144" s="34"/>
      <c r="R144" s="34"/>
      <c r="S144" s="34"/>
    </row>
    <row r="145" spans="1:19" ht="50.1" customHeight="1">
      <c r="A145" s="34"/>
      <c r="B145" s="34"/>
      <c r="C145" s="36" t="s">
        <v>81</v>
      </c>
      <c r="D145" s="38" t="str">
        <f>IF(D17=0,"EL INDICADOR NO APLICA",IF(AND(H17&gt;=95,H17&lt;=105,H19&gt;=90,H19&lt;=110,H21&gt;=90,H21&lt;=110),"EL INDICADOR SE ALCANZÓ DE ACUERDO A LO PROGRAMADO",IF(AND(H17&gt;=95,H17&lt;=105,OR(H19&lt;90,H19&gt;110,H21&lt;90,H21&gt;110)),"DEBERÁ REGISTRAR LAS CAUSAS A LAS VARIACIONES CON RESPECTO DEL INDICADOR Y SUS VARIABLES, ASÍ COMO EL RIESGO Y LAS ACCIONES",IF(AND(H17&lt;95,H19&gt;=90,H19&lt;=110,H21&gt;=90,H21&lt;=110),"DEBERÁ REGISTRAR LAS CAUSAS A LAS VARIACIONES CON RESPECTO DEL INDICADOR",IF(AND(H17&gt;105,H19&gt;=90,H19&lt;=110,H21&gt;=90,H21&lt;=110),"DEBERÁ REGISTRAR LAS CAUSA A LAS VARIACIONES CON RESPECTO DEL INDICADOR",IF(AND(H17&lt;95,OR(H19&lt;90,H19&gt;110,H21&lt;90,H21&gt;110)),"DEBERÁ REGISTRAR LAS CAUSAS A LAS VARIACIONES CON RESPECTO DEL INDICADOR Y SUS VARIABLES, ASÍ COMO EL RIESGO Y LAS ACCIONES",IF(AND(H17&gt;105,OR(H19&lt;90,H19&gt;110,H21&lt;90,H21&gt;110)),"DEBERÁ REGISTRAR LAS CAUSAS A LAS VARIACIONES CON RESPECTO DEL INDICADOR Y SUS VARIABLES, ASÍ COMO EL RIESGO Y LAS ACCIONES")))))))</f>
        <v>DEBERÁ REGISTRAR LAS CAUSAS A LAS VARIACIONES CON RESPECTO DEL INDICADOR Y SUS VARIABLES, ASÍ COMO EL RIESGO Y LAS ACCIONES</v>
      </c>
      <c r="E145" s="39"/>
      <c r="F145" s="39"/>
      <c r="G145" s="39"/>
      <c r="H145" s="39"/>
      <c r="I145" s="39"/>
      <c r="J145" s="39"/>
      <c r="K145" s="40"/>
      <c r="L145" s="38" t="str">
        <f>IF(AND(D19=0,D21=0),"El indicador no aplica",IF(AND(H17&gt;=95,H17&lt;=105,H19&gt;=90,H19&lt;=110,H21&gt;=90,H21&lt;=110),"OK",IF(ISBLANK(J18),"NO HA REGISTRADO LAS CAUSA, LOS RIESGOS Y EFECTOS",IF(ISTEXT(J18),"OK"))))</f>
        <v>OK</v>
      </c>
      <c r="M145" s="39"/>
      <c r="N145" s="39"/>
      <c r="O145" s="39"/>
      <c r="P145" s="40"/>
      <c r="Q145" s="34"/>
      <c r="R145" s="34"/>
      <c r="S145" s="34"/>
    </row>
    <row r="146" spans="1:19" ht="50.1" customHeight="1">
      <c r="A146" s="34"/>
      <c r="B146" s="34"/>
      <c r="C146" s="36" t="s">
        <v>82</v>
      </c>
      <c r="D146" s="38" t="str">
        <f>IF(D27=0,"EL INDICADOR NO APLICA",IF(AND(H27&gt;=95,H27&lt;=105,H29&gt;=90,H29&lt;=110,H31&gt;=90,H31&lt;=110),"EL INDICADOR SE ALCANZÓ DE ACUERDO A LO PROGRAMADO",IF(AND(H27&gt;=95,H27&lt;=105,OR(H29&lt;90,H29&gt;110,H31&lt;90,H31&gt;110)),"DEBERÁ REGISTRAR LAS CAUSAS A LAS VARIACIONES CON RESPECTO DEL INDICADOR Y SUS VARIABLES, ASÍ COMO EL RIESGO Y LAS ACCIONES",IF(AND(H27&lt;95,H29&gt;=90,H29&lt;=110,H31&gt;=90,H31&lt;=110),"DEBERÁ REGISTRAR LAS CAUSAS A LAS VARIACIONES CON RESPECTO DEL INDICADOR",IF(AND(H27&gt;105,H29&gt;=90,H29&lt;=110,H31&gt;=90,H31&lt;=110),"DEBERÁ REGISTRAR LAS CAUSA A LAS VARIACIONES CON RESPECTO DEL INDICADOR",IF(AND(H27&lt;95,OR(H29&lt;90,H29&gt;110,H31&lt;90,H31&gt;110)),"DEBERÁ REGISTRAR LAS CAUSAS A LAS VARIACIONES CON RESPECTO DEL INDICADOR Y SUS VARIABLES, ASÍ COMO EL RIESGO Y LAS ACCIONES",IF(AND(H27&gt;105,OR(H29&lt;90,H29&gt;110,H31&lt;90,H31&gt;110)),"DEBERÁ REGISTRAR LAS CAUSAS A LAS VARIACIONES CON RESPECTO DEL INDICADOR Y SUS VARIABLES, ASÍ COMO EL RIESGO Y LAS ACCIONES")))))))</f>
        <v>DEBERÁ REGISTRAR LAS CAUSA A LAS VARIACIONES CON RESPECTO DEL INDICADOR</v>
      </c>
      <c r="E146" s="39"/>
      <c r="F146" s="39"/>
      <c r="G146" s="39"/>
      <c r="H146" s="39"/>
      <c r="I146" s="39"/>
      <c r="J146" s="39"/>
      <c r="K146" s="40"/>
      <c r="L146" s="38" t="str">
        <f>IF(AND(D29=0,D31=0),"El indicador no aplica",IF(AND(H27&gt;=95,H27&lt;=105,H29&gt;=90,H29&lt;=110,H31&gt;=90,H31&lt;=110),"OK",IF(ISBLANK(J28),"NO HA REGISTRADO LAS CAUSA, LOS RIESGOS Y EFECTOS",IF(ISTEXT(J28),"OK"))))</f>
        <v>OK</v>
      </c>
      <c r="M146" s="39"/>
      <c r="N146" s="39"/>
      <c r="O146" s="39"/>
      <c r="P146" s="40"/>
      <c r="Q146" s="34"/>
      <c r="R146" s="34"/>
      <c r="S146" s="34"/>
    </row>
    <row r="147" spans="1:19" ht="50.1" customHeight="1">
      <c r="A147" s="34"/>
      <c r="B147" s="34"/>
      <c r="C147" s="36" t="s">
        <v>83</v>
      </c>
      <c r="D147" s="38" t="str">
        <f>IF(D37=0,"EL INDICADOR NO APLICA",IF(AND(H37&gt;=95,H37&lt;=105,H39&gt;=90,H39&lt;=110,H41&gt;=90,H41&lt;=110),"EL INDICADOR SE ALCANZÓ DE ACUERDO A LO PROGRAMADO",IF(AND(H37&gt;=95,H37&lt;=105,OR(H39&lt;90,H39&gt;110,H41&lt;90,H41&gt;110)),"DEBERÁ REGISTRAR LAS CAUSAS A LAS VARIACIONES CON RESPECTO DEL INDICADOR Y SUS VARIABLES, ASÍ COMO EL RIESGO Y LAS ACCIONES",IF(AND(H37&lt;95,H39&gt;=90,H39&lt;=110,H41&gt;=90,H41&lt;=110),"DEBERÁ REGISTRAR LAS CAUSAS A LAS VARIACIONES CON RESPECTO DEL INDICADOR",IF(AND(H37&gt;105,H39&gt;=90,H39&lt;=110,H41&gt;=90,H41&lt;=110),"DEBERÁ REGISTRAR LAS CAUSA A LAS VARIACIONES CON RESPECTO DEL INDICADOR",IF(AND(H37&lt;95,OR(H39&lt;90,H39&gt;110,H41&lt;90,H41&gt;110)),"DEBERÁ REGISTRAR LAS CAUSAS A LAS VARIACIONES CON RESPECTO DEL INDICADOR Y SUS VARIABLES, ASÍ COMO EL RIESGO Y LAS ACCIONES",IF(AND(H37&gt;105,OR(H39&lt;90,H39&gt;110,H41&lt;90,H41&gt;110)),"DEBERÁ REGISTRAR LAS CAUSAS A LAS VARIACIONES CON RESPECTO DEL INDICADOR Y SUS VARIABLES, ASÍ COMO EL RIESGO Y LAS ACCIONES")))))))</f>
        <v>DEBERÁ REGISTRAR LAS CAUSAS A LAS VARIACIONES CON RESPECTO DEL INDICADOR Y SUS VARIABLES, ASÍ COMO EL RIESGO Y LAS ACCIONES</v>
      </c>
      <c r="E147" s="39"/>
      <c r="F147" s="39"/>
      <c r="G147" s="39"/>
      <c r="H147" s="39"/>
      <c r="I147" s="39"/>
      <c r="J147" s="39"/>
      <c r="K147" s="40"/>
      <c r="L147" s="38" t="str">
        <f>IF(AND(D39=0,D41=0),"El indicador no aplica",IF(AND(H37&gt;=95,H37&lt;=105,H39&gt;=90,H39&lt;=110,H41&gt;=90,H41&lt;=110),"OK",IF(ISBLANK(J38),"NO HA REGISTRADO LAS CAUSA, LOS RIESGOS Y EFECTOS",IF(ISTEXT(J38),"OK"))))</f>
        <v>OK</v>
      </c>
      <c r="M147" s="39"/>
      <c r="N147" s="39"/>
      <c r="O147" s="39"/>
      <c r="P147" s="40"/>
      <c r="Q147" s="34"/>
      <c r="R147" s="34"/>
      <c r="S147" s="34"/>
    </row>
    <row r="148" spans="1:19" ht="50.1" customHeight="1">
      <c r="A148" s="34"/>
      <c r="B148" s="34"/>
      <c r="C148" s="36" t="s">
        <v>84</v>
      </c>
      <c r="D148" s="38" t="str">
        <f>IF(D47=0,"EL INDICADOR NO APLICA",IF(AND(H47&gt;=95,H47&lt;=105,H49&gt;=90,H49&lt;=110,H51&gt;=90,H51&lt;=110),"EL INDICADOR SE ALCANZÓ DE ACUERDO A LO PROGRAMADO",IF(AND(H47&gt;=95,H47&lt;=105,OR(H49&lt;90,H49&gt;110,H51&lt;90,H51&gt;110)),"DEBERÁ REGISTRAR LAS CAUSAS A LAS VARIACIONES CON RESPECTO DEL INDICADOR Y SUS VARIABLES, ASÍ COMO EL RIESGO Y LAS ACCIONES",IF(AND(H47&lt;95,H49&gt;=90,H49&lt;=110,H51&gt;=90,H51&lt;=110),"DEBERÁ REGISTRAR LAS CAUSAS A LAS VARIACIONES CON RESPECTO DEL INDICADOR",IF(AND(H47&gt;105,H49&gt;=90,H49&lt;=110,H51&gt;=90,H51&lt;=110),"DEBERÁ REGISTRAR LAS CAUSA A LAS VARIACIONES CON RESPECTO DEL INDICADOR",IF(AND(H47&lt;95,OR(H49&lt;90,H49&gt;110,H51&lt;90,H51&gt;110)),"DEBERÁ REGISTRAR LAS CAUSAS A LAS VARIACIONES CON RESPECTO DEL INDICADOR Y SUS VARIABLES, ASÍ COMO EL RIESGO Y LAS ACCIONES",IF(AND(H47&gt;105,OR(H49&lt;90,H49&gt;110,H51&lt;90,H51&gt;110)),"DEBERÁ REGISTRAR LAS CAUSAS A LAS VARIACIONES CON RESPECTO DEL INDICADOR Y SUS VARIABLES, ASÍ COMO EL RIESGO Y LAS ACCIONES")))))))</f>
        <v>DEBERÁ REGISTRAR LAS CAUSAS A LAS VARIACIONES CON RESPECTO DEL INDICADOR Y SUS VARIABLES, ASÍ COMO EL RIESGO Y LAS ACCIONES</v>
      </c>
      <c r="E148" s="39"/>
      <c r="F148" s="39"/>
      <c r="G148" s="39"/>
      <c r="H148" s="39"/>
      <c r="I148" s="39"/>
      <c r="J148" s="39"/>
      <c r="K148" s="40"/>
      <c r="L148" s="38" t="str">
        <f>IF(AND(D49=0,D51=0),"El indicador no aplica",IF(AND(H47&gt;=95,H47&lt;=105,H49&gt;=90,H49&lt;=110,H51&gt;=90,H51&lt;=110),"OK",IF(ISBLANK(J48),"NO HA REGISTRADO LAS CAUSA, LOS RIESGOS Y EFECTOS",IF(ISTEXT(J48),"OK"))))</f>
        <v>OK</v>
      </c>
      <c r="M148" s="39"/>
      <c r="N148" s="39"/>
      <c r="O148" s="39"/>
      <c r="P148" s="40"/>
      <c r="Q148" s="34"/>
      <c r="R148" s="34"/>
      <c r="S148" s="34"/>
    </row>
    <row r="149" spans="1:19" ht="50.1" customHeight="1">
      <c r="A149" s="34"/>
      <c r="B149" s="34"/>
      <c r="C149" s="36" t="s">
        <v>78</v>
      </c>
      <c r="D149" s="38" t="str">
        <f>IF(D57=0,"EL INDICADOR NO APLICA",IF(AND(H57&gt;=95,H57&lt;=105,H59&gt;=90,H59&lt;=110,H61&gt;=90,H61&lt;=110),"EL INDICADOR SE ALCANZÓ DE ACUERDO A LO PROGRAMADO",IF(AND(H57&gt;=95,H57&lt;=105,OR(H59&lt;90,H59&gt;110,H61&lt;90,H61&gt;110)),"DEBERÁ REGISTRAR LAS CAUSAS A LAS VARIACIONES CON RESPECTO DEL INDICADOR Y SUS VARIABLES, ASÍ COMO EL RIESGO Y LAS ACCIONES",IF(AND(H57&lt;95,H59&gt;=90,H59&lt;=110,H61&gt;=90,H61&lt;=110),"DEBERÁ REGISTRAR LAS CAUSAS A LAS VARIACIONES CON RESPECTO DEL INDICADOR",IF(AND(H57&gt;105,H59&gt;=90,H59&lt;=110,H61&gt;=90,H61&lt;=110),"DEBERÁ REGISTRAR LAS CAUSA A LAS VARIACIONES CON RESPECTO DEL INDICADOR",IF(AND(H57&lt;95,OR(H59&lt;90,H59&gt;110,H61&lt;90,H61&gt;110)),"DEBERÁ REGISTRAR LAS CAUSAS A LAS VARIACIONES CON RESPECTO DEL INDICADOR Y SUS VARIABLES, ASÍ COMO EL RIESGO Y LAS ACCIONES",IF(AND(H57&gt;105,OR(H59&lt;90,H59&gt;110,H61&lt;90,H61&gt;110)),"DEBERÁ REGISTRAR LAS CAUSAS A LAS VARIACIONES CON RESPECTO DEL INDICADOR Y SUS VARIABLES, ASÍ COMO EL RIESGO Y LAS ACCIONES")))))))</f>
        <v>EL INDICADOR SE ALCANZÓ DE ACUERDO A LO PROGRAMADO</v>
      </c>
      <c r="E149" s="39"/>
      <c r="F149" s="39"/>
      <c r="G149" s="39"/>
      <c r="H149" s="39"/>
      <c r="I149" s="39"/>
      <c r="J149" s="39"/>
      <c r="K149" s="40"/>
      <c r="L149" s="38" t="str">
        <f>IF(AND(D59=0,D61=0),"El indicador no aplica",IF(AND(H57&gt;=95,H57&lt;=105,H59&gt;=90,H59&lt;=110,H61&gt;=90,H61&lt;=110),"OK",IF(ISBLANK(J58),"NO HA REGISTRADO LAS CAUSA, LOS RIESGOS Y EFECTOS",IF(ISTEXT(J58),"OK"))))</f>
        <v>OK</v>
      </c>
      <c r="M149" s="39"/>
      <c r="N149" s="39"/>
      <c r="O149" s="39"/>
      <c r="P149" s="40"/>
      <c r="Q149" s="34"/>
      <c r="R149" s="34"/>
      <c r="S149" s="34"/>
    </row>
    <row r="150" spans="1:19" ht="50.1" customHeight="1">
      <c r="A150" s="34"/>
      <c r="B150" s="34"/>
      <c r="C150" s="36" t="s">
        <v>85</v>
      </c>
      <c r="D150" s="38" t="str">
        <f>IF(D67=0,"EL INDICADOR NO APLICA",IF(AND(H67&gt;=95,H67&lt;=105,H69&gt;=90,H69&lt;=110,H71&gt;=90,H71&lt;=110),"EL INDICADOR SE ALCANZÓ DE ACUERDO A LO PROGRAMADO",IF(AND(H67&gt;=95,H67&lt;=105,OR(H69&lt;90,H69&gt;110,H71&lt;90,H71&gt;110)),"DEBERÁ REGISTRAR LAS CAUSAS A LAS VARIACIONES CON RESPECTO DEL INDICADOR Y SUS VARIABLES, ASÍ COMO EL RIESGO Y LAS ACCIONES",IF(AND(H67&lt;95,H69&gt;=90,H69&lt;=110,H71&gt;=90,H71&lt;=110),"DEBERÁ REGISTRAR LAS CAUSAS A LAS VARIACIONES CON RESPECTO DEL INDICADOR",IF(AND(H67&gt;105,H69&gt;=90,H69&lt;=110,H71&gt;=90,H71&lt;=110),"DEBERÁ REGISTRAR LAS CAUSA A LAS VARIACIONES CON RESPECTO DEL INDICADOR",IF(AND(H67&lt;95,OR(H69&lt;90,H69&gt;110,H71&lt;90,H71&gt;110)),"DEBERÁ REGISTRAR LAS CAUSAS A LAS VARIACIONES CON RESPECTO DEL INDICADOR Y SUS VARIABLES, ASÍ COMO EL RIESGO Y LAS ACCIONES",IF(AND(H67&gt;105,OR(H69&lt;90,H69&gt;110,H71&lt;90,H71&gt;110)),"DEBERÁ REGISTRAR LAS CAUSAS A LAS VARIACIONES CON RESPECTO DEL INDICADOR Y SUS VARIABLES, ASÍ COMO EL RIESGO Y LAS ACCIONES")))))))</f>
        <v>DEBERÁ REGISTRAR LAS CAUSAS A LAS VARIACIONES CON RESPECTO DEL INDICADOR Y SUS VARIABLES, ASÍ COMO EL RIESGO Y LAS ACCIONES</v>
      </c>
      <c r="E150" s="39"/>
      <c r="F150" s="39"/>
      <c r="G150" s="39"/>
      <c r="H150" s="39"/>
      <c r="I150" s="39"/>
      <c r="J150" s="39"/>
      <c r="K150" s="40"/>
      <c r="L150" s="41" t="str">
        <f>IF(AND(D69=0,D71=0),"El indicador no aplica",IF(AND(H67&gt;=95,H67&lt;=105,H69&gt;=90,H69&lt;=110,H71&gt;=90,H71&lt;=110),"OK",IF(ISBLANK(J68),"NO HA REGISTRADO LAS CAUSA, LOS RIESGOS Y EFECTOS",IF(ISTEXT(J68),"OK"))))</f>
        <v>OK</v>
      </c>
      <c r="M150" s="42"/>
      <c r="N150" s="42"/>
      <c r="O150" s="42"/>
      <c r="P150" s="43"/>
      <c r="Q150" s="34"/>
      <c r="R150" s="34"/>
      <c r="S150" s="34"/>
    </row>
    <row r="151" spans="1:19" ht="50.1" customHeight="1">
      <c r="A151" s="34"/>
      <c r="B151" s="34"/>
      <c r="C151" s="36" t="s">
        <v>86</v>
      </c>
      <c r="D151" s="38" t="str">
        <f>IF(D77=0,"EL INDICADOR NO APLICA",IF(AND(H77&gt;=95,H77&lt;=105,H79&gt;=90,H79&lt;=110,H81&gt;=90,H81&lt;=110),"EL INDICADOR SE ALCANZÓ DE ACUERDO A LO PROGRAMADO",IF(AND(H77&gt;=95,H77&lt;=105,OR(H79&lt;90,H79&gt;110,H81&lt;90,H81&gt;110)),"DEBERÁ REGISTRAR LAS CAUSAS A LAS VARIACIONES CON RESPECTO DEL INDICADOR Y SUS VARIABLES, ASÍ COMO EL RIESGO Y LAS ACCIONES",IF(AND(H77&lt;95,H79&gt;=90,H79&lt;=110,H81&gt;=90,H81&lt;=110),"DEBERÁ REGISTRAR LAS CAUSAS A LAS VARIACIONES CON RESPECTO DEL INDICADOR",IF(AND(H77&gt;105,H79&gt;=90,H79&lt;=110,H81&gt;=90,H81&lt;=110),"DEBERÁ REGISTRAR LAS CAUSA A LAS VARIACIONES CON RESPECTO DEL INDICADOR",IF(AND(H77&lt;95,OR(H79&lt;90,H79&gt;110,H81&lt;90,H81&gt;110)),"DEBERÁ REGISTRAR LAS CAUSAS A LAS VARIACIONES CON RESPECTO DEL INDICADOR Y SUS VARIABLES, ASÍ COMO EL RIESGO Y LAS ACCIONES",IF(AND(H77&gt;105,OR(H79&lt;90,H79&gt;110,H81&lt;90,H81&gt;110)),"DEBERÁ REGISTRAR LAS CAUSAS A LAS VARIACIONES CON RESPECTO DEL INDICADOR Y SUS VARIABLES, ASÍ COMO EL RIESGO Y LAS ACCIONES")))))))</f>
        <v>EL INDICADOR SE ALCANZÓ DE ACUERDO A LO PROGRAMADO</v>
      </c>
      <c r="E151" s="39"/>
      <c r="F151" s="39"/>
      <c r="G151" s="39"/>
      <c r="H151" s="39"/>
      <c r="I151" s="39"/>
      <c r="J151" s="39"/>
      <c r="K151" s="40"/>
      <c r="L151" s="38" t="str">
        <f>IF(AND(D79=0,D81=0),"El indicador no aplica",IF(AND(H77&gt;=95,H77&lt;=105,H79&gt;=90,H79&lt;=110,H81&gt;=90,H81&lt;=110),"OK",IF(ISBLANK(J78),"NO HA REGISTRADO LAS CAUSA, LOS RIESGOS Y EFECTOS",IF(ISTEXT(J78),"OK"))))</f>
        <v>OK</v>
      </c>
      <c r="M151" s="39"/>
      <c r="N151" s="39"/>
      <c r="O151" s="39"/>
      <c r="P151" s="40"/>
      <c r="Q151" s="34"/>
      <c r="R151" s="34"/>
      <c r="S151" s="34"/>
    </row>
    <row r="152" spans="1:19" ht="50.1" customHeight="1">
      <c r="A152" s="34"/>
      <c r="B152" s="34"/>
      <c r="C152" s="36" t="s">
        <v>87</v>
      </c>
      <c r="D152" s="38" t="str">
        <f>IF(D87=0,"EL INDICADOR NO APLICA",IF(AND(H87&gt;=95,H87&lt;=105,H89&gt;=90,H89&lt;=110,H91&gt;=90,H91&lt;=110),"EL INDICADOR SE ALCANZÓ DE ACUERDO A LO PROGRAMADO",IF(AND(H87&gt;=95,H87&lt;=105,OR(H89&lt;90,H89&gt;110,H91&lt;90,H91&gt;110)),"DEBERÁ REGISTRAR LAS CAUSAS A LAS VARIACIONES CON RESPECTO DEL INDICADOR Y SUS VARIABLES, ASÍ COMO EL RIESGO Y LAS ACCIONES",IF(AND(H87&lt;95,H89&gt;=90,H89&lt;=110,H91&gt;=90,H91&lt;=110),"DEBERÁ REGISTRAR LAS CAUSAS A LAS VARIACIONES CON RESPECTO DEL INDICADOR",IF(AND(H87&gt;105,H89&gt;=90,H89&lt;=110,H91&gt;=90,H91&lt;=110),"DEBERÁ REGISTRAR LAS CAUSA A LAS VARIACIONES CON RESPECTO DEL INDICADOR",IF(AND(H87&lt;95,OR(H89&lt;90,H89&gt;110,H91&lt;90,H91&gt;110)),"DEBERÁ REGISTRAR LAS CAUSAS A LAS VARIACIONES CON RESPECTO DEL INDICADOR Y SUS VARIABLES, ASÍ COMO EL RIESGO Y LAS ACCIONES",IF(AND(H87&gt;105,OR(H89&lt;90,H89&gt;110,H91&lt;90,H91&gt;110)),"DEBERÁ REGISTRAR LAS CAUSAS A LAS VARIACIONES CON RESPECTO DEL INDICADOR Y SUS VARIABLES, ASÍ COMO EL RIESGO Y LAS ACCIONES")))))))</f>
        <v>EL INDICADOR SE ALCANZÓ DE ACUERDO A LO PROGRAMADO</v>
      </c>
      <c r="E152" s="39"/>
      <c r="F152" s="39"/>
      <c r="G152" s="39"/>
      <c r="H152" s="39"/>
      <c r="I152" s="39"/>
      <c r="J152" s="39"/>
      <c r="K152" s="40"/>
      <c r="L152" s="38" t="str">
        <f>IF(AND(D89=0,D91=0),"El indicador no aplica",IF(AND(H87&gt;=95,H87&lt;=105,H89&gt;=90,H89&lt;=110,H91&gt;=90,H91&lt;=110),"OK",IF(ISBLANK(J88),"NO HA REGISTRADO LAS CAUSA, LOS RIESGOS Y EFECTOS",IF(ISTEXT(J88),"OK"))))</f>
        <v>OK</v>
      </c>
      <c r="M152" s="39"/>
      <c r="N152" s="39"/>
      <c r="O152" s="39"/>
      <c r="P152" s="40"/>
      <c r="Q152" s="34"/>
      <c r="R152" s="34"/>
      <c r="S152" s="34"/>
    </row>
    <row r="153" spans="1:19" ht="50.1" customHeight="1">
      <c r="A153" s="34"/>
      <c r="B153" s="34"/>
      <c r="C153" s="36" t="s">
        <v>79</v>
      </c>
      <c r="D153" s="38" t="str">
        <f>IF(D97=0,"EL INDICADOR NO APLICA",IF(AND(H97&gt;=95,H97&lt;=105,H99&gt;=90,H99&lt;=110,H101&gt;=90,H101&lt;=110),"EL INDICADOR SE ALCANZÓ DE ACUERDO A LO PROGRAMADO",IF(AND(H97&gt;=95,H97&lt;=105,OR(H99&lt;90,H99&gt;110,H101&lt;90,H101&gt;110)),"DEBERÁ REGISTRAR LAS CAUSAS A LAS VARIACIONES CON RESPECTO DEL INDICADOR Y SUS VARIABLES, ASÍ COMO EL RIESGO Y LAS ACCIONES",IF(AND(H97&lt;95,H99&gt;=90,H99&lt;=110,H101&gt;=90,H101&lt;=110),"DEBERÁ REGISTRAR LAS CAUSAS A LAS VARIACIONES CON RESPECTO DEL INDICADOR",IF(AND(H97&gt;105,H99&gt;=90,H99&lt;=110,H101&gt;=90,H101&lt;=110),"DEBERÁ REGISTRAR LAS CAUSA A LAS VARIACIONES CON RESPECTO DEL INDICADOR",IF(AND(H97&lt;95,OR(H99&lt;90,H99&gt;110,H101&lt;90,H101&gt;110)),"DEBERÁ REGISTRAR LAS CAUSAS A LAS VARIACIONES CON RESPECTO DEL INDICADOR Y SUS VARIABLES, ASÍ COMO EL RIESGO Y LAS ACCIONES",IF(AND(H97&gt;105,OR(H99&lt;90,H99&gt;110,H101&lt;90,H101&gt;110)),"DEBERÁ REGISTRAR LAS CAUSAS A LAS VARIACIONES CON RESPECTO DEL INDICADOR Y SUS VARIABLES, ASÍ COMO EL RIESGO Y LAS ACCIONES")))))))</f>
        <v>DEBERÁ REGISTRAR LAS CAUSAS A LAS VARIACIONES CON RESPECTO DEL INDICADOR Y SUS VARIABLES, ASÍ COMO EL RIESGO Y LAS ACCIONES</v>
      </c>
      <c r="E153" s="39"/>
      <c r="F153" s="39"/>
      <c r="G153" s="39"/>
      <c r="H153" s="39"/>
      <c r="I153" s="39"/>
      <c r="J153" s="39"/>
      <c r="K153" s="40"/>
      <c r="L153" s="38" t="str">
        <f>IF(AND(D99=0,D101=0),"El indicador no aplica",IF(AND(H97&gt;=95,H97&lt;=105,H99&gt;=90,H99&lt;=110,H101&gt;=90,H101&lt;=110),"OK",IF(ISBLANK(J98),"NO HA REGISTRADO LAS CAUSA, LOS RIESGOS Y EFECTOS",IF(ISTEXT(J98),"OK"))))</f>
        <v>OK</v>
      </c>
      <c r="M153" s="39"/>
      <c r="N153" s="39"/>
      <c r="O153" s="39"/>
      <c r="P153" s="40"/>
      <c r="Q153" s="34"/>
      <c r="R153" s="34"/>
      <c r="S153" s="34"/>
    </row>
    <row r="154" spans="1:19" ht="50.1" customHeight="1">
      <c r="A154" s="34"/>
      <c r="B154" s="34"/>
      <c r="C154" s="36" t="s">
        <v>88</v>
      </c>
      <c r="D154" s="38" t="str">
        <f>IF(D107=0,"EL INDICADOR NO APLICA",IF(AND(H107&gt;=95,H107&lt;=105,H109&gt;=90,H109&lt;=110,H111&gt;=90,H111&lt;=110),"EL INDICADOR SE ALCANZÓ DE ACUERDO A LO PROGRAMADO",IF(AND(H107&gt;=95,H107&lt;=105,OR(H109&lt;90,H109&gt;110,H111&lt;90,H111&gt;110)),"DEBERÁ REGISTRAR LAS CAUSAS A LAS VARIACIONES CON RESPECTO DEL INDICADOR Y SUS VARIABLES, ASÍ COMO EL RIESGO Y LAS ACCIONES",IF(AND(H107&lt;95,H109&gt;=90,H109&lt;=110,H111&gt;=90,H111&lt;=110),"DEBERÁ REGISTRAR LAS CAUSAS A LAS VARIACIONES CON RESPECTO DEL INDICADOR",IF(AND(H107&gt;105,H109&gt;=90,H109&lt;=110,H111&gt;=90,H111&lt;=110),"DEBERÁ REGISTRAR LAS CAUSA A LAS VARIACIONES CON RESPECTO DEL INDICADOR",IF(AND(H107&lt;95,OR(H109&lt;90,H109&gt;110,H111&lt;90,H111&gt;110)),"DEBERÁ REGISTRAR LAS CAUSAS A LAS VARIACIONES CON RESPECTO DEL INDICADOR Y SUS VARIABLES, ASÍ COMO EL RIESGO Y LAS ACCIONES",IF(AND(H107&gt;105,OR(H109&lt;90,H109&gt;110,H111&lt;90,H111&gt;110)),"DEBERÁ REGISTRAR LAS CAUSAS A LAS VARIACIONES CON RESPECTO DEL INDICADOR Y SUS VARIABLES, ASÍ COMO EL RIESGO Y LAS ACCIONES")))))))</f>
        <v>EL INDICADOR SE ALCANZÓ DE ACUERDO A LO PROGRAMADO</v>
      </c>
      <c r="E154" s="39"/>
      <c r="F154" s="39"/>
      <c r="G154" s="39"/>
      <c r="H154" s="39"/>
      <c r="I154" s="39"/>
      <c r="J154" s="39"/>
      <c r="K154" s="40"/>
      <c r="L154" s="38" t="str">
        <f>IF(AND(D109=0,D111=0),"El indicador no aplica",IF(AND(H107&gt;=95,H107&lt;=105,H109&gt;=90,H109&lt;=110,H111&gt;=90,H111&lt;=110),"OK",IF(ISBLANK(J108),"NO HA REGISTRADO LAS CAUSA, LOS RIESGOS Y EFECTOS",IF(ISTEXT(J108),"OK"))))</f>
        <v>OK</v>
      </c>
      <c r="M154" s="39"/>
      <c r="N154" s="39"/>
      <c r="O154" s="39"/>
      <c r="P154" s="40"/>
      <c r="Q154" s="34"/>
      <c r="R154" s="34"/>
      <c r="S154" s="34"/>
    </row>
    <row r="155" spans="1:19" ht="50.1" customHeight="1">
      <c r="A155" s="34"/>
      <c r="B155" s="34"/>
      <c r="C155" s="36" t="s">
        <v>89</v>
      </c>
      <c r="D155" s="38" t="str">
        <f>IF(D117=0,"EL INDICADRO NO APLICA",IF(D119&lt;E119,"LOS DÍAS ESTANCIA ALCANZADOS DEBEN SER MENORES O IGUALES A LOS PROGRAMADOS","CORRECTO"))</f>
        <v>CORRECTO</v>
      </c>
      <c r="E155" s="39"/>
      <c r="F155" s="39"/>
      <c r="G155" s="39"/>
      <c r="H155" s="39"/>
      <c r="I155" s="39"/>
      <c r="J155" s="39"/>
      <c r="K155" s="40"/>
      <c r="L155" s="38" t="str">
        <f>IF(AND(D119=0,D121=0),"El indicador no aplica",IF(D119&lt;E119,"CORREGIR",IF(ISBLANK(J118),"NO HA REGISTRADO LAS CAUSA, LOS RIESGOS Y EFECTOS",IF(ISTEXT(J118),"OK"))))</f>
        <v>OK</v>
      </c>
      <c r="M155" s="39"/>
      <c r="N155" s="39"/>
      <c r="O155" s="39"/>
      <c r="P155" s="40"/>
      <c r="Q155" s="34"/>
      <c r="R155" s="34"/>
      <c r="S155" s="34"/>
    </row>
    <row r="156" spans="1:19" ht="50.1" customHeight="1">
      <c r="A156" s="34"/>
      <c r="B156" s="34"/>
      <c r="C156" s="36" t="s">
        <v>90</v>
      </c>
      <c r="D156" s="38" t="str">
        <f>IF(D127=0,"EL INDICADOR NO APLICA",IF(AND(H127&gt;=95,H127&lt;=105,H129&gt;=90,H129&lt;=110,H131&gt;=90,H131&lt;=110),"EL INDICADOR SE ALCANZÓ DE ACUERDO A LO PROGRAMADO",IF(AND(H127&gt;=95,H127&lt;=105,OR(H129&lt;90,H129&gt;110,H131&lt;90,H131&gt;110)),"DEBERÁ REGISTRAR LAS CAUSAS A LAS VARIACIONES CON RESPECTO DEL INDICADOR Y SUS VARIABLES, ASÍ COMO EL RIESGO Y LAS ACCIONES",IF(AND(H127&lt;95,H129&gt;=90,H129&lt;=110,H131&gt;=90,H131&lt;=110),"DEBERÁ REGISTRAR LAS CAUSAS A LAS VARIACIONES CON RESPECTO DEL INDICADOR",IF(AND(H127&gt;105,H129&gt;=90,H129&lt;=110,H131&gt;=90,H131&lt;=110),"DEBERÁ REGISTRAR LAS CAUSA A LAS VARIACIONES CON RESPECTO DEL INDICADOR",IF(AND(H127&lt;95,OR(H129&lt;90,H129&gt;110,H131&lt;90,H131&gt;110)),"DEBERÁ REGISTRAR LAS CAUSAS A LAS VARIACIONES CON RESPECTO DEL INDICADOR Y SUS VARIABLES, ASÍ COMO EL RIESGO Y LAS ACCIONES",IF(AND(H127&gt;105,OR(H129&lt;90,H129&gt;110,H131&lt;90,H131&gt;110)),"DEBERÁ REGISTRAR LAS CAUSAS A LAS VARIACIONES CON RESPECTO DEL INDICADOR Y SUS VARIABLES, ASÍ COMO EL RIESGO Y LAS ACCIONES")))))))</f>
        <v>EL INDICADOR SE ALCANZÓ DE ACUERDO A LO PROGRAMADO</v>
      </c>
      <c r="E156" s="39"/>
      <c r="F156" s="39"/>
      <c r="G156" s="39"/>
      <c r="H156" s="39"/>
      <c r="I156" s="39"/>
      <c r="J156" s="39"/>
      <c r="K156" s="40"/>
      <c r="L156" s="38" t="str">
        <f>IF(AND(D129=0,D131=0),"El indicador no aplica",IF(AND(H127&gt;=95,H127&lt;=105,H129&gt;=90,H129&lt;=110,H131&gt;=90,H131&lt;=110),"OK",IF(ISBLANK(J128),"NO HA REGISTRADO LAS CAUSA, LOS RIESGOS Y EFECTOS",IF(ISTEXT(J128),"OK"))))</f>
        <v>OK</v>
      </c>
      <c r="M156" s="39"/>
      <c r="N156" s="39"/>
      <c r="O156" s="39"/>
      <c r="P156" s="40"/>
      <c r="Q156" s="34"/>
      <c r="R156" s="34"/>
      <c r="S156" s="34"/>
    </row>
    <row r="157" spans="1:19" ht="50.1" customHeight="1">
      <c r="A157" s="34"/>
      <c r="B157" s="34"/>
      <c r="C157" s="36" t="s">
        <v>80</v>
      </c>
      <c r="D157" s="38" t="str">
        <f>IF(D137=0,"EL INDICADOR NO APLICA",IF(OR(D139&lt;E139,D141&lt;E141),"TANTO EL NUMERO DE EPISODIOS COMO LOS DÍAS DE ESTANCIA ALCANZADOS  DEBEN SER MENORES O IGUALES A LOS PROGRAMADOS","CORRECTO"))</f>
        <v>CORRECTO</v>
      </c>
      <c r="E157" s="39"/>
      <c r="F157" s="39"/>
      <c r="G157" s="39"/>
      <c r="H157" s="39"/>
      <c r="I157" s="39"/>
      <c r="J157" s="39"/>
      <c r="K157" s="40"/>
      <c r="L157" s="38" t="str">
        <f>IF(AND(D139=0,D141=0),"El indicador no aplica",IF(OR(D139&lt;E139,D141&lt;E141),"CORREGIR",IF(ISBLANK(J138),"NO HA REGISTRADO LAS CAUSA, LOS RIESGOS Y EFECTOS",IF(ISTEXT(J138),"OK"))))</f>
        <v>OK</v>
      </c>
      <c r="M157" s="39"/>
      <c r="N157" s="39"/>
      <c r="O157" s="39"/>
      <c r="P157" s="40"/>
      <c r="Q157" s="34"/>
      <c r="R157" s="34"/>
      <c r="S157" s="34"/>
    </row>
    <row r="158" spans="1:19" ht="74.25" customHeight="1">
      <c r="C158" s="50" t="s">
        <v>22</v>
      </c>
      <c r="D158" s="50"/>
      <c r="E158" s="50"/>
      <c r="J158" s="50" t="s">
        <v>23</v>
      </c>
      <c r="K158" s="50"/>
      <c r="L158" s="50"/>
      <c r="M158" s="50"/>
      <c r="N158" s="50"/>
      <c r="O158" s="50"/>
      <c r="P158" s="50"/>
      <c r="Q158" s="50"/>
      <c r="R158" s="50"/>
    </row>
    <row r="159" spans="1:19" ht="165" customHeight="1">
      <c r="C159" s="51" t="s">
        <v>99</v>
      </c>
      <c r="D159" s="51"/>
      <c r="E159" s="51"/>
      <c r="J159" s="51" t="s">
        <v>100</v>
      </c>
      <c r="K159" s="51"/>
      <c r="L159" s="51"/>
      <c r="M159" s="51"/>
      <c r="N159" s="51"/>
      <c r="O159" s="51"/>
      <c r="P159" s="51"/>
      <c r="Q159" s="51"/>
      <c r="R159" s="51"/>
    </row>
    <row r="160" spans="1:19" ht="76.5" customHeight="1">
      <c r="C160" s="52" t="s">
        <v>24</v>
      </c>
      <c r="D160" s="53"/>
      <c r="E160" s="53"/>
      <c r="J160" s="52" t="s">
        <v>25</v>
      </c>
      <c r="K160" s="53"/>
      <c r="L160" s="53"/>
      <c r="M160" s="53"/>
      <c r="N160" s="53"/>
      <c r="O160" s="53"/>
      <c r="P160" s="53"/>
      <c r="Q160" s="53"/>
      <c r="R160" s="53"/>
    </row>
    <row r="161" spans="2:18" ht="90" customHeight="1">
      <c r="B161" s="54" t="s">
        <v>26</v>
      </c>
      <c r="C161" s="55"/>
      <c r="D161" s="55"/>
      <c r="E161" s="55"/>
      <c r="F161" s="55"/>
      <c r="G161" s="55"/>
      <c r="H161" s="55"/>
      <c r="I161" s="55"/>
      <c r="J161" s="55"/>
      <c r="K161" s="55"/>
      <c r="L161" s="55"/>
      <c r="M161" s="55"/>
      <c r="N161" s="55"/>
      <c r="O161" s="55"/>
      <c r="P161" s="55"/>
      <c r="Q161" s="55"/>
      <c r="R161" s="55"/>
    </row>
    <row r="162" spans="2:18" ht="43.5" customHeight="1"/>
  </sheetData>
  <sheetProtection selectLockedCells="1"/>
  <dataConsolidate/>
  <mergeCells count="491">
    <mergeCell ref="C49:C50"/>
    <mergeCell ref="A27:A32"/>
    <mergeCell ref="C51:C52"/>
    <mergeCell ref="D51:D52"/>
    <mergeCell ref="E51:E52"/>
    <mergeCell ref="F51:G52"/>
    <mergeCell ref="H51:I52"/>
    <mergeCell ref="J51:S51"/>
    <mergeCell ref="B61:B62"/>
    <mergeCell ref="C61:C62"/>
    <mergeCell ref="D61:D62"/>
    <mergeCell ref="E61:E62"/>
    <mergeCell ref="F61:G62"/>
    <mergeCell ref="H61:I62"/>
    <mergeCell ref="J61:S61"/>
    <mergeCell ref="B57:B58"/>
    <mergeCell ref="C57:C58"/>
    <mergeCell ref="D57:D58"/>
    <mergeCell ref="E57:E58"/>
    <mergeCell ref="F57:G58"/>
    <mergeCell ref="H57:I58"/>
    <mergeCell ref="J58:S58"/>
    <mergeCell ref="B59:B60"/>
    <mergeCell ref="C59:C60"/>
    <mergeCell ref="J24:S26"/>
    <mergeCell ref="F25:G25"/>
    <mergeCell ref="H25:I25"/>
    <mergeCell ref="F26:G26"/>
    <mergeCell ref="H26:I26"/>
    <mergeCell ref="J37:S37"/>
    <mergeCell ref="B29:B30"/>
    <mergeCell ref="B31:B32"/>
    <mergeCell ref="C29:C30"/>
    <mergeCell ref="J28:S28"/>
    <mergeCell ref="J30:S30"/>
    <mergeCell ref="J32:S32"/>
    <mergeCell ref="D29:D30"/>
    <mergeCell ref="H29:I30"/>
    <mergeCell ref="F29:G30"/>
    <mergeCell ref="C31:C32"/>
    <mergeCell ref="D31:D32"/>
    <mergeCell ref="E31:E32"/>
    <mergeCell ref="F31:G32"/>
    <mergeCell ref="H31:I32"/>
    <mergeCell ref="H37:I38"/>
    <mergeCell ref="B24:C26"/>
    <mergeCell ref="D24:E24"/>
    <mergeCell ref="F39:G40"/>
    <mergeCell ref="H39:I40"/>
    <mergeCell ref="J41:S41"/>
    <mergeCell ref="B41:B42"/>
    <mergeCell ref="C41:C42"/>
    <mergeCell ref="D41:D42"/>
    <mergeCell ref="E41:E42"/>
    <mergeCell ref="F41:G42"/>
    <mergeCell ref="H41:I42"/>
    <mergeCell ref="J40:S40"/>
    <mergeCell ref="J42:S42"/>
    <mergeCell ref="J39:S39"/>
    <mergeCell ref="B39:B40"/>
    <mergeCell ref="C39:C40"/>
    <mergeCell ref="D39:D40"/>
    <mergeCell ref="J17:S17"/>
    <mergeCell ref="J19:S19"/>
    <mergeCell ref="J22:S22"/>
    <mergeCell ref="H15:I15"/>
    <mergeCell ref="F16:G16"/>
    <mergeCell ref="H16:I16"/>
    <mergeCell ref="J18:S18"/>
    <mergeCell ref="J20:S20"/>
    <mergeCell ref="F19:G20"/>
    <mergeCell ref="H19:I20"/>
    <mergeCell ref="J21:S21"/>
    <mergeCell ref="E2:M2"/>
    <mergeCell ref="D5:N5"/>
    <mergeCell ref="M8:S8"/>
    <mergeCell ref="D9:J9"/>
    <mergeCell ref="A14:A16"/>
    <mergeCell ref="B14:C16"/>
    <mergeCell ref="D14:E14"/>
    <mergeCell ref="F14:I14"/>
    <mergeCell ref="J14:S16"/>
    <mergeCell ref="F15:G15"/>
    <mergeCell ref="Q11:S13"/>
    <mergeCell ref="N11:P13"/>
    <mergeCell ref="F45:G45"/>
    <mergeCell ref="H45:I45"/>
    <mergeCell ref="F46:G46"/>
    <mergeCell ref="J27:S27"/>
    <mergeCell ref="A53:S53"/>
    <mergeCell ref="A47:A52"/>
    <mergeCell ref="J47:S47"/>
    <mergeCell ref="J50:S50"/>
    <mergeCell ref="J52:S52"/>
    <mergeCell ref="B47:B48"/>
    <mergeCell ref="C47:C48"/>
    <mergeCell ref="D47:D48"/>
    <mergeCell ref="E47:E48"/>
    <mergeCell ref="F47:G48"/>
    <mergeCell ref="H47:I48"/>
    <mergeCell ref="J48:S48"/>
    <mergeCell ref="B49:B50"/>
    <mergeCell ref="D49:D50"/>
    <mergeCell ref="E49:E50"/>
    <mergeCell ref="F49:G50"/>
    <mergeCell ref="H49:I50"/>
    <mergeCell ref="J49:S49"/>
    <mergeCell ref="E29:E30"/>
    <mergeCell ref="J31:S31"/>
    <mergeCell ref="B51:B52"/>
    <mergeCell ref="E4:M4"/>
    <mergeCell ref="A33:S33"/>
    <mergeCell ref="A34:A36"/>
    <mergeCell ref="B34:C36"/>
    <mergeCell ref="D34:E34"/>
    <mergeCell ref="F34:I34"/>
    <mergeCell ref="J34:S36"/>
    <mergeCell ref="F35:G35"/>
    <mergeCell ref="H35:I35"/>
    <mergeCell ref="F36:G36"/>
    <mergeCell ref="H36:I36"/>
    <mergeCell ref="A44:A46"/>
    <mergeCell ref="B44:C46"/>
    <mergeCell ref="D44:E44"/>
    <mergeCell ref="F44:I44"/>
    <mergeCell ref="J44:S46"/>
    <mergeCell ref="A37:A42"/>
    <mergeCell ref="B17:B18"/>
    <mergeCell ref="B19:B20"/>
    <mergeCell ref="C19:C20"/>
    <mergeCell ref="D19:D20"/>
    <mergeCell ref="E19:E20"/>
    <mergeCell ref="C17:C18"/>
    <mergeCell ref="D17:D18"/>
    <mergeCell ref="E17:E18"/>
    <mergeCell ref="B37:B38"/>
    <mergeCell ref="C37:C38"/>
    <mergeCell ref="D37:D38"/>
    <mergeCell ref="E37:E38"/>
    <mergeCell ref="A17:A22"/>
    <mergeCell ref="A24:A26"/>
    <mergeCell ref="E39:E40"/>
    <mergeCell ref="A57:A62"/>
    <mergeCell ref="J57:S57"/>
    <mergeCell ref="J59:S59"/>
    <mergeCell ref="J62:S62"/>
    <mergeCell ref="D54:E54"/>
    <mergeCell ref="F54:I54"/>
    <mergeCell ref="J54:S56"/>
    <mergeCell ref="F55:G55"/>
    <mergeCell ref="H55:I55"/>
    <mergeCell ref="F56:G56"/>
    <mergeCell ref="H56:I56"/>
    <mergeCell ref="F59:G60"/>
    <mergeCell ref="H59:I60"/>
    <mergeCell ref="J60:S60"/>
    <mergeCell ref="A54:A56"/>
    <mergeCell ref="B54:C56"/>
    <mergeCell ref="D59:D60"/>
    <mergeCell ref="E59:E60"/>
    <mergeCell ref="J68:S68"/>
    <mergeCell ref="J69:S69"/>
    <mergeCell ref="J70:S70"/>
    <mergeCell ref="F17:G18"/>
    <mergeCell ref="H21:I22"/>
    <mergeCell ref="B27:B28"/>
    <mergeCell ref="C27:C28"/>
    <mergeCell ref="D27:D28"/>
    <mergeCell ref="E27:E28"/>
    <mergeCell ref="F27:G28"/>
    <mergeCell ref="H27:I28"/>
    <mergeCell ref="B21:B22"/>
    <mergeCell ref="C21:C22"/>
    <mergeCell ref="D21:D22"/>
    <mergeCell ref="E21:E22"/>
    <mergeCell ref="F21:G22"/>
    <mergeCell ref="H17:I18"/>
    <mergeCell ref="F24:I24"/>
    <mergeCell ref="F65:G65"/>
    <mergeCell ref="H65:I65"/>
    <mergeCell ref="H46:I46"/>
    <mergeCell ref="J29:S29"/>
    <mergeCell ref="J38:S38"/>
    <mergeCell ref="F37:G38"/>
    <mergeCell ref="A64:A66"/>
    <mergeCell ref="B64:C66"/>
    <mergeCell ref="D64:E64"/>
    <mergeCell ref="F64:I64"/>
    <mergeCell ref="J64:S66"/>
    <mergeCell ref="F66:G66"/>
    <mergeCell ref="H66:I66"/>
    <mergeCell ref="A67:A72"/>
    <mergeCell ref="B67:B68"/>
    <mergeCell ref="C67:C68"/>
    <mergeCell ref="D67:D68"/>
    <mergeCell ref="E67:E68"/>
    <mergeCell ref="F67:G68"/>
    <mergeCell ref="H67:I68"/>
    <mergeCell ref="B69:B70"/>
    <mergeCell ref="C69:C70"/>
    <mergeCell ref="D69:D70"/>
    <mergeCell ref="E69:E70"/>
    <mergeCell ref="F69:G70"/>
    <mergeCell ref="H69:I70"/>
    <mergeCell ref="B71:B72"/>
    <mergeCell ref="C71:C72"/>
    <mergeCell ref="D71:D72"/>
    <mergeCell ref="J67:S67"/>
    <mergeCell ref="E71:E72"/>
    <mergeCell ref="F71:G72"/>
    <mergeCell ref="H71:I72"/>
    <mergeCell ref="J72:S72"/>
    <mergeCell ref="A74:A76"/>
    <mergeCell ref="B74:C76"/>
    <mergeCell ref="D74:E74"/>
    <mergeCell ref="F74:I74"/>
    <mergeCell ref="J74:S76"/>
    <mergeCell ref="F75:G75"/>
    <mergeCell ref="H75:I75"/>
    <mergeCell ref="F76:G76"/>
    <mergeCell ref="H76:I76"/>
    <mergeCell ref="J71:S71"/>
    <mergeCell ref="A73:S73"/>
    <mergeCell ref="H79:I80"/>
    <mergeCell ref="J79:S79"/>
    <mergeCell ref="J80:S80"/>
    <mergeCell ref="B81:B82"/>
    <mergeCell ref="C81:C82"/>
    <mergeCell ref="D81:D82"/>
    <mergeCell ref="E81:E82"/>
    <mergeCell ref="F81:G82"/>
    <mergeCell ref="H81:I82"/>
    <mergeCell ref="J81:S81"/>
    <mergeCell ref="J82:S82"/>
    <mergeCell ref="J92:S92"/>
    <mergeCell ref="A77:A82"/>
    <mergeCell ref="B77:B78"/>
    <mergeCell ref="C77:C78"/>
    <mergeCell ref="D77:D78"/>
    <mergeCell ref="E77:E78"/>
    <mergeCell ref="F77:G78"/>
    <mergeCell ref="H77:I78"/>
    <mergeCell ref="J77:S77"/>
    <mergeCell ref="J78:S78"/>
    <mergeCell ref="B79:B80"/>
    <mergeCell ref="C79:C80"/>
    <mergeCell ref="D79:D80"/>
    <mergeCell ref="E79:E80"/>
    <mergeCell ref="F79:G80"/>
    <mergeCell ref="A84:A86"/>
    <mergeCell ref="B84:C86"/>
    <mergeCell ref="D84:E84"/>
    <mergeCell ref="F84:I84"/>
    <mergeCell ref="J84:S86"/>
    <mergeCell ref="F85:G85"/>
    <mergeCell ref="H85:I85"/>
    <mergeCell ref="F86:G86"/>
    <mergeCell ref="H86:I86"/>
    <mergeCell ref="A93:S93"/>
    <mergeCell ref="A94:A96"/>
    <mergeCell ref="B94:C96"/>
    <mergeCell ref="D94:E94"/>
    <mergeCell ref="F94:I94"/>
    <mergeCell ref="J94:S96"/>
    <mergeCell ref="F95:G95"/>
    <mergeCell ref="H95:I95"/>
    <mergeCell ref="F96:G96"/>
    <mergeCell ref="H96:I96"/>
    <mergeCell ref="A87:A92"/>
    <mergeCell ref="B87:B88"/>
    <mergeCell ref="C87:C88"/>
    <mergeCell ref="D87:D88"/>
    <mergeCell ref="E87:E88"/>
    <mergeCell ref="F87:G88"/>
    <mergeCell ref="H87:I88"/>
    <mergeCell ref="J87:S87"/>
    <mergeCell ref="J88:S88"/>
    <mergeCell ref="B89:B90"/>
    <mergeCell ref="C89:C90"/>
    <mergeCell ref="D89:D90"/>
    <mergeCell ref="E89:E90"/>
    <mergeCell ref="F89:G90"/>
    <mergeCell ref="H89:I90"/>
    <mergeCell ref="J89:S89"/>
    <mergeCell ref="J90:S90"/>
    <mergeCell ref="B91:B92"/>
    <mergeCell ref="C91:C92"/>
    <mergeCell ref="D91:D92"/>
    <mergeCell ref="E91:E92"/>
    <mergeCell ref="F91:G92"/>
    <mergeCell ref="H91:I92"/>
    <mergeCell ref="J91:S91"/>
    <mergeCell ref="H99:I100"/>
    <mergeCell ref="J99:S99"/>
    <mergeCell ref="J100:S100"/>
    <mergeCell ref="B101:B102"/>
    <mergeCell ref="C101:C102"/>
    <mergeCell ref="D101:D102"/>
    <mergeCell ref="E101:E102"/>
    <mergeCell ref="F101:G102"/>
    <mergeCell ref="H101:I102"/>
    <mergeCell ref="J101:S101"/>
    <mergeCell ref="J102:S102"/>
    <mergeCell ref="J112:S112"/>
    <mergeCell ref="A97:A102"/>
    <mergeCell ref="B97:B98"/>
    <mergeCell ref="C97:C98"/>
    <mergeCell ref="D97:D98"/>
    <mergeCell ref="E97:E98"/>
    <mergeCell ref="F97:G98"/>
    <mergeCell ref="H97:I98"/>
    <mergeCell ref="J97:S97"/>
    <mergeCell ref="J98:S98"/>
    <mergeCell ref="B99:B100"/>
    <mergeCell ref="C99:C100"/>
    <mergeCell ref="D99:D100"/>
    <mergeCell ref="E99:E100"/>
    <mergeCell ref="F99:G100"/>
    <mergeCell ref="A104:A106"/>
    <mergeCell ref="B104:C106"/>
    <mergeCell ref="D104:E104"/>
    <mergeCell ref="F104:I104"/>
    <mergeCell ref="J104:S106"/>
    <mergeCell ref="F105:G105"/>
    <mergeCell ref="H105:I105"/>
    <mergeCell ref="F106:G106"/>
    <mergeCell ref="H106:I106"/>
    <mergeCell ref="A113:S113"/>
    <mergeCell ref="A114:A116"/>
    <mergeCell ref="B114:C116"/>
    <mergeCell ref="D114:E114"/>
    <mergeCell ref="F114:I114"/>
    <mergeCell ref="J114:S116"/>
    <mergeCell ref="F115:G115"/>
    <mergeCell ref="H115:I115"/>
    <mergeCell ref="F116:G116"/>
    <mergeCell ref="H116:I116"/>
    <mergeCell ref="A107:A112"/>
    <mergeCell ref="B107:B108"/>
    <mergeCell ref="C107:C108"/>
    <mergeCell ref="D107:D108"/>
    <mergeCell ref="E107:E108"/>
    <mergeCell ref="F107:G108"/>
    <mergeCell ref="H107:I108"/>
    <mergeCell ref="J107:S107"/>
    <mergeCell ref="J108:S108"/>
    <mergeCell ref="B109:B110"/>
    <mergeCell ref="C109:C110"/>
    <mergeCell ref="D109:D110"/>
    <mergeCell ref="E109:E110"/>
    <mergeCell ref="F109:G110"/>
    <mergeCell ref="H109:I110"/>
    <mergeCell ref="J109:S109"/>
    <mergeCell ref="J110:S110"/>
    <mergeCell ref="B111:B112"/>
    <mergeCell ref="C111:C112"/>
    <mergeCell ref="D111:D112"/>
    <mergeCell ref="E111:E112"/>
    <mergeCell ref="F111:G112"/>
    <mergeCell ref="H111:I112"/>
    <mergeCell ref="J111:S111"/>
    <mergeCell ref="H119:I120"/>
    <mergeCell ref="J119:S119"/>
    <mergeCell ref="J120:S120"/>
    <mergeCell ref="B121:B122"/>
    <mergeCell ref="C121:C122"/>
    <mergeCell ref="D121:D122"/>
    <mergeCell ref="E121:E122"/>
    <mergeCell ref="F121:G122"/>
    <mergeCell ref="H121:I122"/>
    <mergeCell ref="J121:S121"/>
    <mergeCell ref="J122:S122"/>
    <mergeCell ref="J132:S132"/>
    <mergeCell ref="A117:A122"/>
    <mergeCell ref="B117:B118"/>
    <mergeCell ref="C117:C118"/>
    <mergeCell ref="D117:D118"/>
    <mergeCell ref="E117:E118"/>
    <mergeCell ref="F117:G118"/>
    <mergeCell ref="H117:I118"/>
    <mergeCell ref="J117:S117"/>
    <mergeCell ref="J118:S118"/>
    <mergeCell ref="B119:B120"/>
    <mergeCell ref="C119:C120"/>
    <mergeCell ref="D119:D120"/>
    <mergeCell ref="E119:E120"/>
    <mergeCell ref="F119:G120"/>
    <mergeCell ref="A124:A126"/>
    <mergeCell ref="B124:C126"/>
    <mergeCell ref="D124:E124"/>
    <mergeCell ref="F124:I124"/>
    <mergeCell ref="J124:S126"/>
    <mergeCell ref="F125:G125"/>
    <mergeCell ref="H125:I125"/>
    <mergeCell ref="F126:G126"/>
    <mergeCell ref="H126:I126"/>
    <mergeCell ref="A133:S133"/>
    <mergeCell ref="A134:A136"/>
    <mergeCell ref="B134:C136"/>
    <mergeCell ref="D134:E134"/>
    <mergeCell ref="F134:I134"/>
    <mergeCell ref="J134:S136"/>
    <mergeCell ref="F135:G135"/>
    <mergeCell ref="H135:I135"/>
    <mergeCell ref="F136:G136"/>
    <mergeCell ref="H136:I136"/>
    <mergeCell ref="A127:A132"/>
    <mergeCell ref="B127:B128"/>
    <mergeCell ref="C127:C128"/>
    <mergeCell ref="D127:D128"/>
    <mergeCell ref="E127:E128"/>
    <mergeCell ref="F127:G128"/>
    <mergeCell ref="H127:I128"/>
    <mergeCell ref="J127:S127"/>
    <mergeCell ref="J128:S128"/>
    <mergeCell ref="B129:B130"/>
    <mergeCell ref="C129:C130"/>
    <mergeCell ref="D129:D130"/>
    <mergeCell ref="E129:E130"/>
    <mergeCell ref="F129:G130"/>
    <mergeCell ref="H129:I130"/>
    <mergeCell ref="J129:S129"/>
    <mergeCell ref="J130:S130"/>
    <mergeCell ref="B131:B132"/>
    <mergeCell ref="C131:C132"/>
    <mergeCell ref="D131:D132"/>
    <mergeCell ref="E131:E132"/>
    <mergeCell ref="F131:G132"/>
    <mergeCell ref="H131:I132"/>
    <mergeCell ref="J131:S131"/>
    <mergeCell ref="J140:S140"/>
    <mergeCell ref="B141:B142"/>
    <mergeCell ref="C141:C142"/>
    <mergeCell ref="D141:D142"/>
    <mergeCell ref="E141:E142"/>
    <mergeCell ref="F141:G142"/>
    <mergeCell ref="H141:I142"/>
    <mergeCell ref="J141:S141"/>
    <mergeCell ref="J142:S142"/>
    <mergeCell ref="A143:S143"/>
    <mergeCell ref="C158:E158"/>
    <mergeCell ref="J158:R158"/>
    <mergeCell ref="C159:E159"/>
    <mergeCell ref="J159:R159"/>
    <mergeCell ref="C160:E160"/>
    <mergeCell ref="J160:R160"/>
    <mergeCell ref="B161:R161"/>
    <mergeCell ref="A137:A142"/>
    <mergeCell ref="B137:B138"/>
    <mergeCell ref="C137:C138"/>
    <mergeCell ref="D137:D138"/>
    <mergeCell ref="E137:E138"/>
    <mergeCell ref="F137:G138"/>
    <mergeCell ref="H137:I138"/>
    <mergeCell ref="J137:S137"/>
    <mergeCell ref="J138:S138"/>
    <mergeCell ref="B139:B140"/>
    <mergeCell ref="C139:C140"/>
    <mergeCell ref="D139:D140"/>
    <mergeCell ref="E139:E140"/>
    <mergeCell ref="F139:G140"/>
    <mergeCell ref="H139:I140"/>
    <mergeCell ref="J139:S139"/>
    <mergeCell ref="D144:K144"/>
    <mergeCell ref="L144:P144"/>
    <mergeCell ref="D145:K145"/>
    <mergeCell ref="L145:P145"/>
    <mergeCell ref="D146:K146"/>
    <mergeCell ref="L146:P146"/>
    <mergeCell ref="D151:K151"/>
    <mergeCell ref="L151:P151"/>
    <mergeCell ref="D156:K156"/>
    <mergeCell ref="L156:P156"/>
    <mergeCell ref="D157:K157"/>
    <mergeCell ref="L157:P157"/>
    <mergeCell ref="D155:K155"/>
    <mergeCell ref="L155:P155"/>
    <mergeCell ref="D147:K147"/>
    <mergeCell ref="L147:P147"/>
    <mergeCell ref="D148:K148"/>
    <mergeCell ref="L148:P148"/>
    <mergeCell ref="D149:K149"/>
    <mergeCell ref="L149:P149"/>
    <mergeCell ref="D150:K150"/>
    <mergeCell ref="L150:P150"/>
    <mergeCell ref="D152:K152"/>
    <mergeCell ref="L152:P152"/>
    <mergeCell ref="D153:K153"/>
    <mergeCell ref="L153:P153"/>
    <mergeCell ref="D154:K154"/>
    <mergeCell ref="L154:P154"/>
  </mergeCells>
  <printOptions horizontalCentered="1"/>
  <pageMargins left="0.19685039370078741" right="0.11811023622047245" top="0.27559055118110237" bottom="0.19685039370078741" header="0.19685039370078741" footer="0.19685039370078741"/>
  <pageSetup scale="23" fitToHeight="0" orientation="landscape" cellComments="asDisplayed" r:id="rId1"/>
  <rowBreaks count="7" manualBreakCount="7">
    <brk id="33" max="18" man="1"/>
    <brk id="53" max="18" man="1"/>
    <brk id="73" max="18" man="1"/>
    <brk id="93" max="18" man="1"/>
    <brk id="113" max="18" man="1"/>
    <brk id="133" max="18" man="1"/>
    <brk id="161" max="1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CONCENTRADO E023</vt:lpstr>
      <vt:lpstr>'CONCENTRADO E023'!Área_de_impresión</vt:lpstr>
      <vt:lpstr>'CONCENTRADO E023'!Títulos_a_imprimir</vt:lpstr>
    </vt:vector>
  </TitlesOfParts>
  <Company>Microsoft Corporation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CCINSHAE</dc:creator>
  <cp:lastModifiedBy>usuario</cp:lastModifiedBy>
  <cp:lastPrinted>2018-05-04T18:55:07Z</cp:lastPrinted>
  <dcterms:created xsi:type="dcterms:W3CDTF">2016-12-09T18:35:27Z</dcterms:created>
  <dcterms:modified xsi:type="dcterms:W3CDTF">2018-10-05T22:47:59Z</dcterms:modified>
</cp:coreProperties>
</file>